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mc:AlternateContent xmlns:mc="http://schemas.openxmlformats.org/markup-compatibility/2006">
    <mc:Choice Requires="x15">
      <x15ac:absPath xmlns:x15ac="http://schemas.microsoft.com/office/spreadsheetml/2010/11/ac" url="\\192.168.0.20\data\04審査\学部\4 審査関係資料\2026公開文書\202605公開文書\2 修正盛り込み済ファイル\"/>
    </mc:Choice>
  </mc:AlternateContent>
  <xr:revisionPtr revIDLastSave="0" documentId="8_{CE76482B-E065-4A2A-A63F-EB77D0D92AE1}" xr6:coauthVersionLast="47" xr6:coauthVersionMax="47" xr10:uidLastSave="{00000000-0000-0000-0000-000000000000}"/>
  <bookViews>
    <workbookView xWindow="28680" yWindow="-120" windowWidth="29040" windowHeight="15720" tabRatio="906" xr2:uid="{00000000-000D-0000-FFFF-FFFF00000000}"/>
  </bookViews>
  <sheets>
    <sheet name="使用法" sheetId="33" r:id="rId1"/>
    <sheet name="基本事項" sheetId="57" r:id="rId2"/>
    <sheet name="分野名" sheetId="44" state="hidden" r:id="rId3"/>
    <sheet name="審査委員会" sheetId="45" state="hidden" r:id="rId4"/>
    <sheet name="前回審査種類" sheetId="46" state="hidden" r:id="rId5"/>
    <sheet name="審査チーム派遣機関" sheetId="49" state="hidden" r:id="rId6"/>
    <sheet name="行動記録" sheetId="48" r:id="rId7"/>
    <sheet name="審査結果と指摘事項の記入例" sheetId="55" r:id="rId8"/>
    <sheet name="(1)プログラム点検書（実地確認最終面談時）" sheetId="25" r:id="rId9"/>
    <sheet name="(1)審査結果と指摘事項" sheetId="26" r:id="rId10"/>
    <sheet name="(2)予備審査報告書Ⅰ" sheetId="19" r:id="rId11"/>
    <sheet name="(2)審査結果と指摘事項" sheetId="52" r:id="rId12"/>
    <sheet name="(3)予備審査報告書Ⅱ" sheetId="20" r:id="rId13"/>
    <sheet name="(3)審査結果と指摘事項" sheetId="53" r:id="rId14"/>
    <sheet name="(4)最終予備審査報告書" sheetId="21" r:id="rId15"/>
    <sheet name="(4)審査結果と指摘事項" sheetId="54" r:id="rId16"/>
    <sheet name="Sheet1" sheetId="47" state="hidden" r:id="rId17"/>
  </sheets>
  <externalReferences>
    <externalReference r:id="rId18"/>
  </externalReferences>
  <definedNames>
    <definedName name="_xlnm._FilterDatabase" localSheetId="9" hidden="1">'(1)審査結果と指摘事項'!$A$3:$D$18</definedName>
    <definedName name="_xlnm._FilterDatabase" localSheetId="11" hidden="1">'(2)審査結果と指摘事項'!$A$3:$D$18</definedName>
    <definedName name="_xlnm._FilterDatabase" localSheetId="13" hidden="1">'(3)審査結果と指摘事項'!$A$3:$D$18</definedName>
    <definedName name="_xlnm._FilterDatabase" localSheetId="15" hidden="1">'(4)審査結果と指摘事項'!$A$3:$D$18</definedName>
    <definedName name="_xlnm._FilterDatabase" localSheetId="7" hidden="1">審査結果と指摘事項の記入例!$A$3:$D$22</definedName>
    <definedName name="_xlnm.Print_Area" localSheetId="8">'(1)プログラム点検書（実地確認最終面談時）'!$A$1:$D$22</definedName>
    <definedName name="_xlnm.Print_Area" localSheetId="9">'(1)審査結果と指摘事項'!$A$1:$D$18</definedName>
    <definedName name="_xlnm.Print_Area" localSheetId="11">'(2)審査結果と指摘事項'!$A$1:$D$18</definedName>
    <definedName name="_xlnm.Print_Area" localSheetId="10">'(2)予備審査報告書Ⅰ'!$B$1:$F$42</definedName>
    <definedName name="_xlnm.Print_Area" localSheetId="13">'(3)審査結果と指摘事項'!$A$1:$D$18</definedName>
    <definedName name="_xlnm.Print_Area" localSheetId="12">'(3)予備審査報告書Ⅱ'!$B$1:$F$63</definedName>
    <definedName name="_xlnm.Print_Area" localSheetId="15">'(4)審査結果と指摘事項'!$A$1:$D$18</definedName>
    <definedName name="_xlnm.Print_Area" localSheetId="7">審査結果と指摘事項の記入例!$A$1:$D$5</definedName>
    <definedName name="_xlnm.Print_Titles" localSheetId="9">'(1)審査結果と指摘事項'!$3:$3</definedName>
    <definedName name="_xlnm.Print_Titles" localSheetId="11">'(2)審査結果と指摘事項'!$3:$3</definedName>
    <definedName name="_xlnm.Print_Titles" localSheetId="13">'(3)審査結果と指摘事項'!$3:$3</definedName>
    <definedName name="_xlnm.Print_Titles" localSheetId="15">'(4)審査結果と指摘事項'!$3:$3</definedName>
    <definedName name="_xlnm.Print_Titles" localSheetId="7">審査結果と指摘事項の記入例!$3:$3</definedName>
    <definedName name="エンジニアリング系学士課程" localSheetId="11">#REF!</definedName>
    <definedName name="エンジニアリング系学士課程" localSheetId="13">#REF!</definedName>
    <definedName name="エンジニアリング系学士課程" localSheetId="15">#REF!</definedName>
    <definedName name="エンジニアリング系学士課程" localSheetId="1">[1]分野名!$A$3:$A$38</definedName>
    <definedName name="エンジニアリング系学士課程" localSheetId="6">#REF!</definedName>
    <definedName name="エンジニアリング系学士課程" localSheetId="5">#REF!</definedName>
    <definedName name="エンジニアリング系学士課程" localSheetId="3">審査委員会!$A$3:$A$21</definedName>
    <definedName name="エンジニアリング系学士課程" localSheetId="7">#REF!</definedName>
    <definedName name="エンジニアリング系学士課程" localSheetId="2">分野名!$A$3:$A$32</definedName>
    <definedName name="エンジニアリング系学士課程">#REF!</definedName>
    <definedName name="建築系学士修士課程" localSheetId="11">#REF!</definedName>
    <definedName name="建築系学士修士課程" localSheetId="13">#REF!</definedName>
    <definedName name="建築系学士修士課程" localSheetId="15">#REF!</definedName>
    <definedName name="建築系学士修士課程" localSheetId="1">#REF!</definedName>
    <definedName name="建築系学士修士課程" localSheetId="6">#REF!</definedName>
    <definedName name="建築系学士修士課程" localSheetId="5">#REF!</definedName>
    <definedName name="建築系学士修士課程" localSheetId="3">審査委員会!#REF!</definedName>
    <definedName name="建築系学士修士課程" localSheetId="7">#REF!</definedName>
    <definedName name="建築系学士修士課程" localSheetId="2">分野名!$A$26:$A$26</definedName>
    <definedName name="建築系学士修士課程">#REF!</definedName>
    <definedName name="情報専門系学士課程" localSheetId="11">#REF!</definedName>
    <definedName name="情報専門系学士課程" localSheetId="13">#REF!</definedName>
    <definedName name="情報専門系学士課程" localSheetId="15">#REF!</definedName>
    <definedName name="情報専門系学士課程" localSheetId="1">#REF!</definedName>
    <definedName name="情報専門系学士課程" localSheetId="6">#REF!</definedName>
    <definedName name="情報専門系学士課程" localSheetId="5">#REF!</definedName>
    <definedName name="情報専門系学士課程" localSheetId="3">審査委員会!#REF!</definedName>
    <definedName name="情報専門系学士課程" localSheetId="7">#REF!</definedName>
    <definedName name="情報専門系学士課程" localSheetId="2">分野名!$A$21:$A$24</definedName>
    <definedName name="情報専門系学士課程">#REF!</definedName>
    <definedName name="分野名" localSheetId="11">#REF!</definedName>
    <definedName name="分野名" localSheetId="13">#REF!</definedName>
    <definedName name="分野名" localSheetId="15">#REF!</definedName>
    <definedName name="分野名" localSheetId="1">[1]分野名!$A$53:$A$95</definedName>
    <definedName name="分野名" localSheetId="6">#REF!</definedName>
    <definedName name="分野名" localSheetId="5">#REF!</definedName>
    <definedName name="分野名" localSheetId="3">審査委員会!$A$22:$A$45</definedName>
    <definedName name="分野名" localSheetId="7">#REF!</definedName>
    <definedName name="分野名" localSheetId="2">分野名!$A$48:$A$90</definedName>
    <definedName name="分野名">#REF!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2" i="57" l="1"/>
  <c r="F12" i="21"/>
  <c r="E12" i="21"/>
  <c r="F12" i="20"/>
  <c r="E12" i="20"/>
  <c r="C37" i="20"/>
  <c r="C12" i="19"/>
  <c r="B12" i="25"/>
  <c r="C41" i="21"/>
  <c r="C31" i="19"/>
  <c r="C42" i="21"/>
  <c r="C38" i="20"/>
  <c r="B14" i="25"/>
  <c r="B11" i="25"/>
  <c r="B13" i="25"/>
  <c r="B8" i="25"/>
  <c r="C33" i="20"/>
  <c r="C30" i="19"/>
  <c r="C34" i="20"/>
  <c r="F64" i="21" l="1"/>
  <c r="E64" i="21"/>
  <c r="D64" i="21"/>
  <c r="C64" i="21"/>
  <c r="F63" i="21"/>
  <c r="E63" i="21"/>
  <c r="D63" i="21"/>
  <c r="C63" i="21"/>
  <c r="F62" i="21"/>
  <c r="E62" i="21"/>
  <c r="D62" i="21"/>
  <c r="C62" i="21"/>
  <c r="B64" i="21"/>
  <c r="B63" i="21"/>
  <c r="B62" i="21"/>
  <c r="B37" i="19" l="1"/>
  <c r="B10" i="25"/>
  <c r="B9" i="25"/>
  <c r="B48" i="20" l="1"/>
  <c r="B52" i="21" s="1"/>
  <c r="B47" i="20"/>
  <c r="B51" i="21" s="1"/>
  <c r="B34" i="19"/>
  <c r="B43" i="20" s="1"/>
  <c r="B46" i="20"/>
  <c r="B50" i="21" s="1"/>
  <c r="B35" i="19"/>
  <c r="B44" i="20" s="1"/>
  <c r="B48" i="21" s="1"/>
  <c r="B36" i="19"/>
  <c r="B45" i="20" s="1"/>
  <c r="D25" i="21"/>
  <c r="F25" i="21"/>
  <c r="B23" i="21"/>
  <c r="F22" i="21"/>
  <c r="F23" i="21"/>
  <c r="D25" i="20"/>
  <c r="F23" i="20"/>
  <c r="D21" i="20"/>
  <c r="D23" i="21"/>
  <c r="B24" i="20"/>
  <c r="F24" i="20"/>
  <c r="B25" i="21"/>
  <c r="E23" i="21"/>
  <c r="F22" i="20"/>
  <c r="E21" i="21"/>
  <c r="E25" i="21"/>
  <c r="D24" i="20"/>
  <c r="C21" i="20"/>
  <c r="C22" i="20"/>
  <c r="D21" i="21"/>
  <c r="C23" i="21"/>
  <c r="B24" i="21"/>
  <c r="C25" i="20"/>
  <c r="D23" i="20"/>
  <c r="B7" i="25"/>
  <c r="B21" i="21"/>
  <c r="D24" i="21"/>
  <c r="E24" i="21"/>
  <c r="F25" i="20"/>
  <c r="B25" i="20"/>
  <c r="C21" i="21"/>
  <c r="D22" i="20"/>
  <c r="F21" i="20"/>
  <c r="F21" i="21"/>
  <c r="E24" i="20"/>
  <c r="C24" i="21"/>
  <c r="E25" i="20"/>
  <c r="B22" i="21"/>
  <c r="E22" i="21"/>
  <c r="B21" i="20"/>
  <c r="F24" i="21"/>
  <c r="C24" i="20"/>
  <c r="D22" i="21"/>
  <c r="E23" i="20"/>
  <c r="C22" i="21"/>
  <c r="E22" i="20"/>
  <c r="C23" i="20"/>
  <c r="B22" i="20"/>
  <c r="C25" i="21"/>
  <c r="E21" i="20"/>
  <c r="B23" i="20"/>
  <c r="B9" i="21" l="1"/>
  <c r="B8" i="21"/>
  <c r="B9" i="20"/>
  <c r="B8" i="20"/>
  <c r="B8" i="19"/>
  <c r="C22" i="19"/>
  <c r="F18" i="19"/>
  <c r="E22" i="19"/>
  <c r="B19" i="19"/>
  <c r="D18" i="19"/>
  <c r="B22" i="19"/>
  <c r="D21" i="19"/>
  <c r="F19" i="19"/>
  <c r="C19" i="19"/>
  <c r="C14" i="19"/>
  <c r="E20" i="19"/>
  <c r="B21" i="19"/>
  <c r="F21" i="19"/>
  <c r="C11" i="19"/>
  <c r="D20" i="19"/>
  <c r="E19" i="19"/>
  <c r="E18" i="19"/>
  <c r="C18" i="19"/>
  <c r="D19" i="19"/>
  <c r="C13" i="19"/>
  <c r="F22" i="19"/>
  <c r="F20" i="19"/>
  <c r="C20" i="19"/>
  <c r="C21" i="19"/>
  <c r="B18" i="19"/>
  <c r="D22" i="19"/>
  <c r="E21" i="19"/>
  <c r="B20" i="19"/>
  <c r="B5" i="19" l="1"/>
  <c r="B6" i="19"/>
  <c r="C16" i="20" l="1"/>
  <c r="C16" i="21" l="1"/>
  <c r="B5" i="21" s="1"/>
  <c r="B5" i="20"/>
  <c r="B40" i="20" l="1"/>
  <c r="B44" i="21"/>
  <c r="B49" i="21"/>
  <c r="B47" i="21"/>
  <c r="B7" i="19" l="1"/>
  <c r="C34" i="21" l="1"/>
  <c r="C37" i="21"/>
  <c r="C38" i="21"/>
  <c r="C33" i="21"/>
  <c r="C17" i="20" l="1"/>
  <c r="B6" i="20" s="1"/>
  <c r="C17" i="21" l="1"/>
  <c r="B6" i="21" s="1"/>
  <c r="B26" i="21"/>
  <c r="D27" i="19"/>
  <c r="E26" i="21"/>
  <c r="E30" i="21"/>
  <c r="C29" i="21"/>
  <c r="D28" i="21"/>
  <c r="E26" i="19"/>
  <c r="C28" i="20"/>
  <c r="D30" i="20"/>
  <c r="E27" i="19"/>
  <c r="C27" i="19"/>
  <c r="F28" i="19"/>
  <c r="C30" i="21"/>
  <c r="D28" i="19"/>
  <c r="E29" i="21"/>
  <c r="E30" i="20"/>
  <c r="D26" i="19"/>
  <c r="E28" i="19"/>
  <c r="C26" i="21"/>
  <c r="B27" i="20"/>
  <c r="F26" i="21"/>
  <c r="F29" i="20"/>
  <c r="A1" i="26"/>
  <c r="B26" i="19"/>
  <c r="E28" i="21"/>
  <c r="B27" i="21"/>
  <c r="D26" i="21"/>
  <c r="C31" i="20"/>
  <c r="D31" i="21"/>
  <c r="D30" i="21"/>
  <c r="B31" i="20"/>
  <c r="C31" i="21"/>
  <c r="F30" i="20"/>
  <c r="C28" i="19"/>
  <c r="D29" i="21"/>
  <c r="B25" i="19"/>
  <c r="B28" i="19"/>
  <c r="E25" i="19"/>
  <c r="B29" i="21"/>
  <c r="F31" i="21"/>
  <c r="B24" i="19"/>
  <c r="B29" i="20"/>
  <c r="D25" i="19"/>
  <c r="C29" i="20"/>
  <c r="E29" i="20"/>
  <c r="F30" i="21"/>
  <c r="D31" i="20"/>
  <c r="D28" i="20"/>
  <c r="C26" i="19"/>
  <c r="F28" i="20"/>
  <c r="E28" i="20"/>
  <c r="B30" i="20"/>
  <c r="F28" i="21"/>
  <c r="F29" i="21"/>
  <c r="E31" i="20"/>
  <c r="B28" i="21"/>
  <c r="F31" i="20"/>
  <c r="C28" i="21"/>
  <c r="B30" i="21"/>
  <c r="C25" i="19"/>
  <c r="B27" i="19"/>
  <c r="D29" i="20"/>
  <c r="B28" i="20"/>
  <c r="C30" i="20"/>
  <c r="E31" i="21"/>
  <c r="B31" i="21"/>
  <c r="C15" i="20" l="1"/>
  <c r="B4" i="19"/>
  <c r="B3" i="19"/>
  <c r="C14" i="20"/>
  <c r="C14" i="21" l="1"/>
  <c r="B3" i="21" s="1"/>
  <c r="B3" i="20"/>
  <c r="C15" i="21"/>
  <c r="B4" i="21" s="1"/>
  <c r="B4" i="2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JABEE事務局</author>
    <author>ishii</author>
    <author>牧野光則</author>
  </authors>
  <commentList>
    <comment ref="B4" authorId="0" shapeId="0" xr:uid="{FD3D70A5-377B-4C2B-82F5-D0D36E90A5D9}">
      <text>
        <r>
          <rPr>
            <sz val="9"/>
            <color indexed="81"/>
            <rFont val="ＭＳ Ｐゴシック"/>
            <family val="3"/>
            <charset val="128"/>
          </rPr>
          <t>本欄にはプログラム名のみを記入し、上位組織名は記入しないでください。</t>
        </r>
      </text>
    </comment>
    <comment ref="B5" authorId="1" shapeId="0" xr:uid="{9B5E9707-ED0D-4627-8F1A-76D0B1DD41A0}">
      <text>
        <r>
          <rPr>
            <sz val="9"/>
            <color indexed="81"/>
            <rFont val="ＭＳ Ｐゴシック"/>
            <family val="3"/>
            <charset val="128"/>
          </rPr>
          <t>・ プログラムが所属する上位の組織を記入してください。、例えば学科名がプログラム名の場合は「××大学××学部」まで、学科内コースがプログラム名の場合は「××大学××学部××学科」までを記入してください。
・ 学校名は「××法人」や「××機構」等を省略して、「××大学」、「××高等専門学校」等が先頭になるように記入してください。</t>
        </r>
      </text>
    </comment>
    <comment ref="B31" authorId="1" shapeId="0" xr:uid="{28F6C0D4-3635-4DAA-B102-CBA323093453}">
      <text>
        <r>
          <rPr>
            <sz val="9"/>
            <color indexed="81"/>
            <rFont val="MS P ゴシック"/>
            <family val="3"/>
            <charset val="128"/>
          </rPr>
          <t>例：20XX年X月X日</t>
        </r>
      </text>
    </comment>
    <comment ref="C31" authorId="2" shapeId="0" xr:uid="{DCA5EBCC-B206-43C0-9B81-CD086AFBB79D}">
      <text>
        <r>
          <rPr>
            <sz val="9"/>
            <color indexed="81"/>
            <rFont val="ＭＳ Ｐゴシック"/>
            <family val="3"/>
            <charset val="128"/>
          </rPr>
          <t xml:space="preserve">主審査員、予備審査委員長、認定・審査調整委員長など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ishii</author>
  </authors>
  <commentList>
    <comment ref="C3" authorId="0" shapeId="0" xr:uid="{552076CB-0E42-4C98-B3FD-08D48C98C245}">
      <text>
        <r>
          <rPr>
            <sz val="11"/>
            <color indexed="81"/>
            <rFont val="MS P ゴシック"/>
            <family val="3"/>
            <charset val="128"/>
          </rPr>
          <t>適合が確認できた根拠となる文書（の中の該当部分）、実地確認で参照した資料の名称や面談の種類などを記入してください。</t>
        </r>
      </text>
    </comment>
    <comment ref="D3" authorId="0" shapeId="0" xr:uid="{A09EF938-7E9D-4136-8A02-B63B28F624DE}">
      <text>
        <r>
          <rPr>
            <sz val="11"/>
            <color indexed="81"/>
            <rFont val="MS P ゴシック"/>
            <family val="3"/>
            <charset val="128"/>
          </rPr>
          <t>予備審査は本審査に向けた教育改善が主要な目的なので、本審査よりもプログラムの改善のための助言を積極的に行うことが望ましい。ただし、改善策の押しつけなど、プログラムの自主性を損ねるような助言は避ける。</t>
        </r>
      </text>
    </comment>
    <comment ref="D6" authorId="0" shapeId="0" xr:uid="{661F830D-9A55-40E1-A626-B71501250454}">
      <text>
        <r>
          <rPr>
            <sz val="11"/>
            <color indexed="81"/>
            <rFont val="MS P ゴシック"/>
            <family val="3"/>
            <charset val="128"/>
          </rPr>
          <t>予備審査用の認定基準で指定された下線部分以外の項目も審査し、問題点等を指摘してもよい。そのような部分についても指摘することは問題ないが、指定部分（下線部分）以外は予備審査時点では未完成で構わないことに留意する。</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ishii</author>
  </authors>
  <commentList>
    <comment ref="F41" authorId="0" shapeId="0" xr:uid="{622F142D-D7EE-4B15-8640-02ED9B3CDFFE}">
      <text>
        <r>
          <rPr>
            <sz val="9"/>
            <color indexed="81"/>
            <rFont val="ＭＳ Ｐゴシック"/>
            <family val="3"/>
            <charset val="128"/>
          </rPr>
          <t>5年以外の暫定認定有効期間を設定する場合は、ここに有効年数を記入する。</t>
        </r>
      </text>
    </comment>
    <comment ref="E42" authorId="0" shapeId="0" xr:uid="{B18B5541-B13B-440F-9C13-1F6933D3BC13}">
      <text>
        <r>
          <rPr>
            <sz val="9"/>
            <color indexed="81"/>
            <rFont val="ＭＳ Ｐゴシック"/>
            <family val="3"/>
            <charset val="128"/>
          </rPr>
          <t>暫定認定有効期間は原則5年とする。それにもかかわらず5年以外の暫定認定有効期間を設定する場合は、その理由を記載する。
ただし、予備審査の結果（適合の度合い）は付与する暫定認定期間には直接関係させないようにする。</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ishii</author>
  </authors>
  <commentList>
    <comment ref="F50" authorId="0" shapeId="0" xr:uid="{0F704B00-3624-4AA4-BF3F-66F0C28BB393}">
      <text>
        <r>
          <rPr>
            <sz val="9"/>
            <color indexed="81"/>
            <rFont val="ＭＳ Ｐゴシック"/>
            <family val="3"/>
            <charset val="128"/>
          </rPr>
          <t>5年以外の暫定認定有効期間を設定する場合は、ここに有効年数を記入する。例：４年</t>
        </r>
      </text>
    </comment>
    <comment ref="E51" authorId="0" shapeId="0" xr:uid="{6B876C73-748E-4726-AD27-F1DAF452D073}">
      <text>
        <r>
          <rPr>
            <sz val="9"/>
            <color indexed="81"/>
            <rFont val="ＭＳ Ｐゴシック"/>
            <family val="3"/>
            <charset val="128"/>
          </rPr>
          <t>暫定認定有効期間は原則5年とする。それにもかかわらず5年以外の暫定認定有効期間を設定する場合は、その理由を記載する。
ただし、予備審査の結果（適合の度合い）は付与する暫定認定期間には直接関係させないようにする。</t>
        </r>
      </text>
    </comment>
    <comment ref="C56" authorId="0" shapeId="0" xr:uid="{37327E3F-5323-47ED-A7BD-B1EA377DB26F}">
      <text>
        <r>
          <rPr>
            <sz val="9"/>
            <color indexed="81"/>
            <rFont val="ＭＳ Ｐゴシック"/>
            <family val="3"/>
            <charset val="128"/>
          </rPr>
          <t>予備審査委員会での審議・調整によって，予備審査報告書Ⅰと異なる内容になったかどうかを記載する。
予備審査報告書Ⅰと異なる内容になった場合には，主審査員との意見交換の状況とともに，異なる内容となった理由を記述する。</t>
        </r>
      </text>
    </comment>
    <comment ref="B61" authorId="0" shapeId="0" xr:uid="{C15616FE-1A10-476B-89BF-736BC712CDE2}">
      <text>
        <r>
          <rPr>
            <sz val="9"/>
            <color indexed="81"/>
            <rFont val="ＭＳ Ｐゴシック"/>
            <family val="3"/>
            <charset val="128"/>
          </rPr>
          <t>予備審査結果を総括してＪＡＢＥＥからプログラムへ伝えるべきことを記入する。
たとえば次のような事項。
・本審査に向けての留意点や、特に改善すべき事項
・「審査チームの所見」や「根拠」、「指摘事項」で伝えられていない、特記すべき事項</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hazu</author>
    <author>ishii</author>
  </authors>
  <commentList>
    <comment ref="B21" authorId="0" shapeId="0" xr:uid="{00000000-0006-0000-1000-000001000000}">
      <text>
        <r>
          <rPr>
            <b/>
            <sz val="9"/>
            <color indexed="81"/>
            <rFont val="ＭＳ Ｐゴシック"/>
            <family val="3"/>
            <charset val="128"/>
          </rPr>
          <t>JABEE:</t>
        </r>
        <r>
          <rPr>
            <sz val="9"/>
            <color indexed="81"/>
            <rFont val="ＭＳ Ｐゴシック"/>
            <family val="3"/>
            <charset val="128"/>
          </rPr>
          <t xml:space="preserve">
変更の必要がある場合は、「基本事項」のシートで変更してください。</t>
        </r>
      </text>
    </comment>
    <comment ref="C57" authorId="1" shapeId="0" xr:uid="{599AB807-BFBA-4234-8B44-86B307289487}">
      <text>
        <r>
          <rPr>
            <sz val="9"/>
            <color indexed="81"/>
            <rFont val="ＭＳ Ｐゴシック"/>
            <family val="3"/>
            <charset val="128"/>
          </rPr>
          <t>暫定認定有効期間は原則5年とする。それにもかかわらず5年以外の暫定認定有効期間を設定する場合は、その理由を記載する。
ただし、予備審査の結果（適合の度合い）は付与する暫定認定期間には直接関係させないようにする。</t>
        </r>
      </text>
    </comment>
    <comment ref="C68" authorId="1" shapeId="0" xr:uid="{55DB6B41-A510-4F89-8315-7612554363E7}">
      <text>
        <r>
          <rPr>
            <sz val="9"/>
            <color indexed="81"/>
            <rFont val="ＭＳ Ｐゴシック"/>
            <family val="3"/>
            <charset val="128"/>
          </rPr>
          <t>認定・審査調整委員会での審議・調整によって，予備審査報告書Ⅱと異なる内容になったかどうかを記載する。
予備審査報告書Ⅱと異なる内容になった場合には，予備審査委員長との意見交換の状況とともに,異なる内容となった理由を記述する。</t>
        </r>
      </text>
    </comment>
    <comment ref="B73" authorId="1" shapeId="0" xr:uid="{BFA19572-10D6-4B35-8A4D-3F47A3B71198}">
      <text>
        <r>
          <rPr>
            <sz val="9"/>
            <color indexed="81"/>
            <rFont val="ＭＳ Ｐゴシック"/>
            <family val="3"/>
            <charset val="128"/>
          </rPr>
          <t>予備審査結果を総括してＪＡＢＥＥからプログラムへ伝えるべきことを記入する。
たとえば次のような事項。
・本審査に向けての留意点や、特に改善すべき事項
・「審査チームの所見」や「根拠」、「指摘事項」で伝えられていない、特記すべき事項</t>
        </r>
      </text>
    </comment>
  </commentList>
</comments>
</file>

<file path=xl/sharedStrings.xml><?xml version="1.0" encoding="utf-8"?>
<sst xmlns="http://schemas.openxmlformats.org/spreadsheetml/2006/main" count="453" uniqueCount="291">
  <si>
    <t>化学</t>
    <rPh sb="0" eb="2">
      <t>カガク</t>
    </rPh>
    <phoneticPr fontId="2"/>
  </si>
  <si>
    <t>機械</t>
    <rPh sb="0" eb="2">
      <t>キカイ</t>
    </rPh>
    <phoneticPr fontId="2"/>
  </si>
  <si>
    <t>材料</t>
    <rPh sb="0" eb="2">
      <t>ザイリョウ</t>
    </rPh>
    <phoneticPr fontId="2"/>
  </si>
  <si>
    <t>地球・資源</t>
    <rPh sb="0" eb="2">
      <t>チキュウ</t>
    </rPh>
    <rPh sb="3" eb="5">
      <t>シゲン</t>
    </rPh>
    <phoneticPr fontId="2"/>
  </si>
  <si>
    <t>情報</t>
    <rPh sb="0" eb="2">
      <t>ジョウホウ</t>
    </rPh>
    <phoneticPr fontId="2"/>
  </si>
  <si>
    <t>土木</t>
    <rPh sb="0" eb="2">
      <t>ドボク</t>
    </rPh>
    <phoneticPr fontId="2"/>
  </si>
  <si>
    <t>農業工学</t>
    <rPh sb="0" eb="2">
      <t>ノウギョウ</t>
    </rPh>
    <rPh sb="2" eb="4">
      <t>コウガク</t>
    </rPh>
    <phoneticPr fontId="2"/>
  </si>
  <si>
    <t>工学</t>
    <rPh sb="0" eb="2">
      <t>コウガク</t>
    </rPh>
    <phoneticPr fontId="2"/>
  </si>
  <si>
    <t>建築</t>
    <rPh sb="0" eb="2">
      <t>ケンチク</t>
    </rPh>
    <phoneticPr fontId="2"/>
  </si>
  <si>
    <t>物理・応用物理</t>
    <rPh sb="0" eb="2">
      <t>ブツリ</t>
    </rPh>
    <rPh sb="3" eb="5">
      <t>オウヨウ</t>
    </rPh>
    <rPh sb="5" eb="7">
      <t>ブツリ</t>
    </rPh>
    <phoneticPr fontId="2"/>
  </si>
  <si>
    <t>経営工学</t>
    <rPh sb="0" eb="2">
      <t>ケイエイ</t>
    </rPh>
    <rPh sb="2" eb="4">
      <t>コウガク</t>
    </rPh>
    <phoneticPr fontId="2"/>
  </si>
  <si>
    <t>農学一般</t>
    <rPh sb="0" eb="2">
      <t>ノウガク</t>
    </rPh>
    <rPh sb="2" eb="4">
      <t>イッパン</t>
    </rPh>
    <phoneticPr fontId="2"/>
  </si>
  <si>
    <t>森林</t>
    <rPh sb="0" eb="2">
      <t>シンリン</t>
    </rPh>
    <phoneticPr fontId="2"/>
  </si>
  <si>
    <t>環境工学</t>
    <rPh sb="0" eb="2">
      <t>カンキョウ</t>
    </rPh>
    <rPh sb="2" eb="4">
      <t>コウガク</t>
    </rPh>
    <phoneticPr fontId="2"/>
  </si>
  <si>
    <t>生物工学</t>
    <rPh sb="0" eb="2">
      <t>セイブツ</t>
    </rPh>
    <rPh sb="2" eb="4">
      <t>コウガク</t>
    </rPh>
    <phoneticPr fontId="2"/>
  </si>
  <si>
    <t>審査委員会</t>
    <rPh sb="0" eb="2">
      <t>シンサ</t>
    </rPh>
    <rPh sb="2" eb="5">
      <t>イインカイ</t>
    </rPh>
    <phoneticPr fontId="2"/>
  </si>
  <si>
    <t>化学関連分野審査委員会</t>
    <rPh sb="0" eb="2">
      <t>カガク</t>
    </rPh>
    <rPh sb="2" eb="4">
      <t>カンレン</t>
    </rPh>
    <rPh sb="4" eb="6">
      <t>ブンヤ</t>
    </rPh>
    <rPh sb="6" eb="8">
      <t>シンサ</t>
    </rPh>
    <rPh sb="8" eb="11">
      <t>イインカイ</t>
    </rPh>
    <phoneticPr fontId="22"/>
  </si>
  <si>
    <t>機械関連分野審査委員会</t>
    <phoneticPr fontId="22"/>
  </si>
  <si>
    <t>材料関連分野審査委員会</t>
    <phoneticPr fontId="22"/>
  </si>
  <si>
    <t>地球・資源関連分野審査委員会</t>
    <phoneticPr fontId="22"/>
  </si>
  <si>
    <t>情報関連分野審査委員会</t>
    <phoneticPr fontId="22"/>
  </si>
  <si>
    <t>電子情報通信・コンピュータ関連分野審査委員会</t>
    <phoneticPr fontId="22"/>
  </si>
  <si>
    <t>電気・電子関連分野審査委員会</t>
    <phoneticPr fontId="22"/>
  </si>
  <si>
    <t>土木関連分野審査委員会</t>
    <phoneticPr fontId="22"/>
  </si>
  <si>
    <t>農業工学関連分野審査委員会</t>
    <phoneticPr fontId="22"/>
  </si>
  <si>
    <t>工学一般関連分野審査委員会</t>
    <rPh sb="2" eb="4">
      <t>イッパン</t>
    </rPh>
    <phoneticPr fontId="22"/>
  </si>
  <si>
    <t>建築学関連分野審査委員会</t>
    <phoneticPr fontId="22"/>
  </si>
  <si>
    <t>物理・応用物理学関連分野審査委員会</t>
    <phoneticPr fontId="22"/>
  </si>
  <si>
    <t>経営工学関連分野審査委員会</t>
    <phoneticPr fontId="22"/>
  </si>
  <si>
    <t>農学一般関連分野審査委員会</t>
    <phoneticPr fontId="22"/>
  </si>
  <si>
    <t>森林関連分野審査委員会</t>
    <phoneticPr fontId="22"/>
  </si>
  <si>
    <t>生物工学関連分野審査委員会</t>
    <phoneticPr fontId="22"/>
  </si>
  <si>
    <t>分野別審査委員会名称を選択してください</t>
    <rPh sb="0" eb="2">
      <t>ブンヤ</t>
    </rPh>
    <rPh sb="2" eb="3">
      <t>ベツ</t>
    </rPh>
    <rPh sb="3" eb="5">
      <t>シンサ</t>
    </rPh>
    <rPh sb="5" eb="8">
      <t>イインカイ</t>
    </rPh>
    <rPh sb="8" eb="10">
      <t>メイショウ</t>
    </rPh>
    <rPh sb="11" eb="13">
      <t>センタク</t>
    </rPh>
    <phoneticPr fontId="2"/>
  </si>
  <si>
    <t>中間審査（認定基準2010年度～2015年度）</t>
    <rPh sb="2" eb="4">
      <t>シンサ</t>
    </rPh>
    <rPh sb="5" eb="7">
      <t>ニンテイ</t>
    </rPh>
    <rPh sb="7" eb="9">
      <t>キジュン</t>
    </rPh>
    <rPh sb="13" eb="15">
      <t>ネンド</t>
    </rPh>
    <rPh sb="20" eb="22">
      <t>ネンド</t>
    </rPh>
    <phoneticPr fontId="2"/>
  </si>
  <si>
    <t>　</t>
    <phoneticPr fontId="2"/>
  </si>
  <si>
    <t>なし</t>
    <phoneticPr fontId="2"/>
  </si>
  <si>
    <t>新規審査（認定基準2010年度～2015年度）</t>
    <rPh sb="0" eb="2">
      <t>シンキ</t>
    </rPh>
    <rPh sb="2" eb="4">
      <t>シンサ</t>
    </rPh>
    <rPh sb="5" eb="7">
      <t>ニンテイ</t>
    </rPh>
    <rPh sb="7" eb="9">
      <t>キジュン</t>
    </rPh>
    <rPh sb="13" eb="15">
      <t>ネンド</t>
    </rPh>
    <rPh sb="20" eb="22">
      <t>ネンド</t>
    </rPh>
    <phoneticPr fontId="2"/>
  </si>
  <si>
    <t>認定継続審査（認定基準2010年度～2015年度）</t>
    <rPh sb="0" eb="2">
      <t>ニンテイ</t>
    </rPh>
    <rPh sb="2" eb="4">
      <t>ケイゾク</t>
    </rPh>
    <rPh sb="4" eb="6">
      <t>シンサ</t>
    </rPh>
    <rPh sb="7" eb="9">
      <t>ニンテイ</t>
    </rPh>
    <rPh sb="9" eb="11">
      <t>キジュン</t>
    </rPh>
    <rPh sb="15" eb="17">
      <t>ネンド</t>
    </rPh>
    <rPh sb="22" eb="24">
      <t>ネンド</t>
    </rPh>
    <phoneticPr fontId="2"/>
  </si>
  <si>
    <t>変更時審査（認定基準2010年度～2015年度）</t>
    <rPh sb="0" eb="2">
      <t>ヘンコウ</t>
    </rPh>
    <rPh sb="2" eb="3">
      <t>ジ</t>
    </rPh>
    <rPh sb="3" eb="5">
      <t>シンサ</t>
    </rPh>
    <rPh sb="6" eb="8">
      <t>ニンテイ</t>
    </rPh>
    <rPh sb="8" eb="10">
      <t>キジュン</t>
    </rPh>
    <rPh sb="14" eb="16">
      <t>ネンド</t>
    </rPh>
    <rPh sb="21" eb="23">
      <t>ネンド</t>
    </rPh>
    <phoneticPr fontId="2"/>
  </si>
  <si>
    <t>再審査（認定基準2010年度～2015年度）</t>
    <rPh sb="0" eb="1">
      <t>サイ</t>
    </rPh>
    <rPh sb="1" eb="3">
      <t>シンサ</t>
    </rPh>
    <rPh sb="4" eb="6">
      <t>ニンテイ</t>
    </rPh>
    <rPh sb="6" eb="8">
      <t>キジュン</t>
    </rPh>
    <rPh sb="12" eb="14">
      <t>ネンド</t>
    </rPh>
    <rPh sb="19" eb="21">
      <t>ネンド</t>
    </rPh>
    <phoneticPr fontId="2"/>
  </si>
  <si>
    <t>- コピー先ワークシートの保護を解除してコピーすると、データの入力規則（リストの選択項目）やコメント等の内容が変更されてしまいますので、保護を解除しないでコピーしてください。</t>
    <rPh sb="31" eb="33">
      <t>ニュウリョク</t>
    </rPh>
    <rPh sb="33" eb="35">
      <t>キソク</t>
    </rPh>
    <rPh sb="52" eb="54">
      <t>ナイヨウ</t>
    </rPh>
    <rPh sb="55" eb="57">
      <t>ヘンコウ</t>
    </rPh>
    <phoneticPr fontId="2"/>
  </si>
  <si>
    <t>■「審査結果と指摘事項」ワークシートについて</t>
    <rPh sb="2" eb="4">
      <t>シンサ</t>
    </rPh>
    <rPh sb="4" eb="6">
      <t>ケッカ</t>
    </rPh>
    <rPh sb="7" eb="9">
      <t>シテキ</t>
    </rPh>
    <rPh sb="9" eb="11">
      <t>ジコウ</t>
    </rPh>
    <phoneticPr fontId="2"/>
  </si>
  <si>
    <t>■共通事項</t>
    <rPh sb="1" eb="3">
      <t>キョウツウ</t>
    </rPh>
    <rPh sb="3" eb="5">
      <t>ジコウ</t>
    </rPh>
    <phoneticPr fontId="2"/>
  </si>
  <si>
    <t>・セルに黄色がかかっている項目をそれぞれご記入ください。</t>
    <rPh sb="4" eb="6">
      <t>キイロ</t>
    </rPh>
    <rPh sb="13" eb="15">
      <t>コウモク</t>
    </rPh>
    <rPh sb="21" eb="23">
      <t>キニュウ</t>
    </rPh>
    <phoneticPr fontId="2"/>
  </si>
  <si>
    <t>3.1</t>
    <phoneticPr fontId="2"/>
  </si>
  <si>
    <t>4.1</t>
    <phoneticPr fontId="2"/>
  </si>
  <si>
    <t>3.2</t>
    <phoneticPr fontId="2"/>
  </si>
  <si>
    <t>JABEE対応責任者</t>
    <rPh sb="5" eb="7">
      <t>タイオウ</t>
    </rPh>
    <rPh sb="7" eb="10">
      <t>セキニンシャ</t>
    </rPh>
    <phoneticPr fontId="2"/>
  </si>
  <si>
    <t>プログラム責任者</t>
    <rPh sb="5" eb="8">
      <t>セキニンシャ</t>
    </rPh>
    <phoneticPr fontId="2"/>
  </si>
  <si>
    <t>氏名</t>
    <rPh sb="0" eb="2">
      <t>シメイ</t>
    </rPh>
    <phoneticPr fontId="2"/>
  </si>
  <si>
    <t>所属</t>
    <rPh sb="0" eb="2">
      <t>ショゾク</t>
    </rPh>
    <phoneticPr fontId="2"/>
  </si>
  <si>
    <t>職名</t>
    <rPh sb="0" eb="2">
      <t>ショクメイ</t>
    </rPh>
    <phoneticPr fontId="2"/>
  </si>
  <si>
    <t>専門分野</t>
    <rPh sb="0" eb="4">
      <t>センモンブンヤ</t>
    </rPh>
    <phoneticPr fontId="2"/>
  </si>
  <si>
    <t>分担</t>
    <rPh sb="0" eb="2">
      <t>ブンタン</t>
    </rPh>
    <phoneticPr fontId="2"/>
  </si>
  <si>
    <t>認定分野</t>
    <rPh sb="0" eb="2">
      <t>ニンテイ</t>
    </rPh>
    <rPh sb="2" eb="4">
      <t>ブンヤ</t>
    </rPh>
    <phoneticPr fontId="2"/>
  </si>
  <si>
    <t>内容</t>
    <rPh sb="0" eb="2">
      <t>ナイヨウ</t>
    </rPh>
    <phoneticPr fontId="2"/>
  </si>
  <si>
    <t>項目番号</t>
    <rPh sb="0" eb="4">
      <t>コウモクバンゴウ</t>
    </rPh>
    <phoneticPr fontId="2"/>
  </si>
  <si>
    <t>認定・審査調整委員会での審議・調整</t>
    <rPh sb="0" eb="2">
      <t>ニンテイ</t>
    </rPh>
    <rPh sb="3" eb="5">
      <t>シンサ</t>
    </rPh>
    <rPh sb="5" eb="7">
      <t>チョウセイ</t>
    </rPh>
    <rPh sb="7" eb="10">
      <t>イインカイ</t>
    </rPh>
    <rPh sb="12" eb="14">
      <t>シンギ</t>
    </rPh>
    <rPh sb="15" eb="17">
      <t>チョウセイ</t>
    </rPh>
    <phoneticPr fontId="2"/>
  </si>
  <si>
    <t>日時</t>
    <rPh sb="0" eb="2">
      <t>ニチジ</t>
    </rPh>
    <phoneticPr fontId="2"/>
  </si>
  <si>
    <t>番号</t>
    <rPh sb="0" eb="2">
      <t>バンゴウ</t>
    </rPh>
    <phoneticPr fontId="2"/>
  </si>
  <si>
    <t>記入年月日</t>
    <rPh sb="0" eb="2">
      <t>キニュウ</t>
    </rPh>
    <rPh sb="2" eb="5">
      <t>ネンガッピ</t>
    </rPh>
    <phoneticPr fontId="2"/>
  </si>
  <si>
    <t>審査チーム構成</t>
    <rPh sb="0" eb="2">
      <t>シンサ</t>
    </rPh>
    <rPh sb="5" eb="7">
      <t>コウセイ</t>
    </rPh>
    <phoneticPr fontId="2"/>
  </si>
  <si>
    <t>高等教育機関のJABEE対応者</t>
    <rPh sb="0" eb="2">
      <t>コウトウ</t>
    </rPh>
    <rPh sb="2" eb="4">
      <t>キョウイク</t>
    </rPh>
    <rPh sb="4" eb="6">
      <t>キカン</t>
    </rPh>
    <rPh sb="12" eb="14">
      <t>タイオウ</t>
    </rPh>
    <rPh sb="14" eb="15">
      <t>シャ</t>
    </rPh>
    <phoneticPr fontId="2"/>
  </si>
  <si>
    <t>2.2</t>
  </si>
  <si>
    <t>2.3</t>
  </si>
  <si>
    <t>3</t>
  </si>
  <si>
    <t>2.4</t>
  </si>
  <si>
    <t>4</t>
  </si>
  <si>
    <t>2.5</t>
  </si>
  <si>
    <t>Ⅰ．審査の記録</t>
    <rPh sb="2" eb="4">
      <t>シンサ</t>
    </rPh>
    <rPh sb="5" eb="7">
      <t>キロク</t>
    </rPh>
    <phoneticPr fontId="2"/>
  </si>
  <si>
    <t>プログラム点検書</t>
    <rPh sb="5" eb="7">
      <t>テンケン</t>
    </rPh>
    <rPh sb="7" eb="8">
      <t>ショ</t>
    </rPh>
    <phoneticPr fontId="2"/>
  </si>
  <si>
    <t>4.2</t>
    <phoneticPr fontId="2"/>
  </si>
  <si>
    <t>※ シート間でデータを参照しておりますので、直接ご使用にならないシートでも削除しないようお願いします。</t>
    <rPh sb="5" eb="6">
      <t>カン</t>
    </rPh>
    <rPh sb="11" eb="13">
      <t>サンショウ</t>
    </rPh>
    <rPh sb="22" eb="24">
      <t>チョクセツ</t>
    </rPh>
    <rPh sb="25" eb="27">
      <t>シヨウ</t>
    </rPh>
    <rPh sb="37" eb="39">
      <t>サクジョ</t>
    </rPh>
    <rPh sb="45" eb="46">
      <t>ネガ</t>
    </rPh>
    <phoneticPr fontId="2"/>
  </si>
  <si>
    <t>年度実施</t>
    <rPh sb="0" eb="1">
      <t>ネン</t>
    </rPh>
    <rPh sb="1" eb="2">
      <t>ド</t>
    </rPh>
    <rPh sb="2" eb="4">
      <t>ジッシ</t>
    </rPh>
    <phoneticPr fontId="2"/>
  </si>
  <si>
    <t>付記事項</t>
    <phoneticPr fontId="2"/>
  </si>
  <si>
    <t>年月日</t>
    <rPh sb="0" eb="3">
      <t>ネンガッピ</t>
    </rPh>
    <phoneticPr fontId="2"/>
  </si>
  <si>
    <t>報告書等提出日・受領日</t>
    <rPh sb="0" eb="4">
      <t>ホウコクショナド</t>
    </rPh>
    <rPh sb="4" eb="6">
      <t>テイシュツ</t>
    </rPh>
    <rPh sb="6" eb="7">
      <t>ビ</t>
    </rPh>
    <rPh sb="8" eb="10">
      <t>ジュリョウ</t>
    </rPh>
    <rPh sb="10" eb="11">
      <t>ビ</t>
    </rPh>
    <phoneticPr fontId="2"/>
  </si>
  <si>
    <t>作成責任者氏名</t>
    <rPh sb="0" eb="2">
      <t>サクセイ</t>
    </rPh>
    <rPh sb="2" eb="5">
      <t>セキニンシャ</t>
    </rPh>
    <rPh sb="5" eb="7">
      <t>シメイ</t>
    </rPh>
    <phoneticPr fontId="2"/>
  </si>
  <si>
    <t>ここの記入漏れや誤りはすべてのプログラム点検書・審査報告書に影響します。
どうかご注意をお願いします。</t>
    <rPh sb="3" eb="5">
      <t>キニュウ</t>
    </rPh>
    <rPh sb="5" eb="6">
      <t>モ</t>
    </rPh>
    <rPh sb="8" eb="9">
      <t>アヤマ</t>
    </rPh>
    <rPh sb="20" eb="22">
      <t>テンケン</t>
    </rPh>
    <rPh sb="22" eb="23">
      <t>ショ</t>
    </rPh>
    <rPh sb="24" eb="26">
      <t>シンサ</t>
    </rPh>
    <rPh sb="26" eb="28">
      <t>ホウコク</t>
    </rPh>
    <rPh sb="28" eb="29">
      <t>ショ</t>
    </rPh>
    <rPh sb="30" eb="32">
      <t>エイキョウ</t>
    </rPh>
    <rPh sb="41" eb="43">
      <t>チュウイ</t>
    </rPh>
    <rPh sb="45" eb="46">
      <t>ネガ</t>
    </rPh>
    <phoneticPr fontId="2"/>
  </si>
  <si>
    <t>・審査チーム構成：氏名・所属・役職・専門分野をご記入下さい</t>
    <rPh sb="1" eb="3">
      <t>シンサ</t>
    </rPh>
    <rPh sb="6" eb="8">
      <t>コウセイ</t>
    </rPh>
    <rPh sb="9" eb="11">
      <t>シメイ</t>
    </rPh>
    <rPh sb="12" eb="14">
      <t>ショゾク</t>
    </rPh>
    <rPh sb="15" eb="17">
      <t>ヤクショク</t>
    </rPh>
    <rPh sb="18" eb="20">
      <t>センモン</t>
    </rPh>
    <rPh sb="20" eb="22">
      <t>ブンヤ</t>
    </rPh>
    <rPh sb="24" eb="26">
      <t>キニュウ</t>
    </rPh>
    <rPh sb="26" eb="27">
      <t>クダ</t>
    </rPh>
    <phoneticPr fontId="2"/>
  </si>
  <si>
    <t>・高等教育機関のJABEE対応者：JABEE対応責任者、プログラム責任者の氏名等をご記入下さい。</t>
    <rPh sb="1" eb="3">
      <t>コウトウ</t>
    </rPh>
    <rPh sb="3" eb="5">
      <t>キョウイク</t>
    </rPh>
    <rPh sb="5" eb="7">
      <t>キカン</t>
    </rPh>
    <rPh sb="13" eb="15">
      <t>タイオウ</t>
    </rPh>
    <rPh sb="15" eb="16">
      <t>シャ</t>
    </rPh>
    <rPh sb="22" eb="24">
      <t>タイオウ</t>
    </rPh>
    <rPh sb="24" eb="27">
      <t>セキニンシャ</t>
    </rPh>
    <rPh sb="33" eb="36">
      <t>セキニンシャ</t>
    </rPh>
    <rPh sb="37" eb="40">
      <t>シメイトウ</t>
    </rPh>
    <rPh sb="42" eb="44">
      <t>キニュウ</t>
    </rPh>
    <rPh sb="44" eb="45">
      <t>クダ</t>
    </rPh>
    <phoneticPr fontId="2"/>
  </si>
  <si>
    <t>別紙</t>
    <rPh sb="0" eb="2">
      <t>ベッシ</t>
    </rPh>
    <phoneticPr fontId="2"/>
  </si>
  <si>
    <t>化学及び関連のエンジニアリング分野</t>
  </si>
  <si>
    <t>機械及び関連の工学分野</t>
  </si>
  <si>
    <t>地球・資源及び関連のエンジニアリング分野</t>
  </si>
  <si>
    <t>電子情報通信・コンピュータ及び関連の工学分野</t>
  </si>
  <si>
    <t>情報および情報関連分野</t>
  </si>
  <si>
    <t>電気・電子・情報通信およびその関連分野</t>
  </si>
  <si>
    <t>土木及び関連の工学分野</t>
  </si>
  <si>
    <t>農業工学及び関連のエンジニアリング分野</t>
  </si>
  <si>
    <t>工学（融合複合・新領域）及び関連のエンジニアリング分野</t>
  </si>
  <si>
    <t>建築学・建築工学及び関連のエンジニアリング分野</t>
  </si>
  <si>
    <t>物理・応用物理学及び関連のエンジニアリング分野</t>
  </si>
  <si>
    <t>経営工学及び関連のエンジニアリング分野</t>
  </si>
  <si>
    <t>農学一般及び関連のエンジニアリング分野</t>
  </si>
  <si>
    <t>森林及び関連のエンジニアリング分野</t>
  </si>
  <si>
    <t>環境工学及び関連のエンジニアリング分野</t>
  </si>
  <si>
    <t>生物工学及び関連のエンジニアリング分野</t>
  </si>
  <si>
    <t>分野名</t>
    <rPh sb="0" eb="2">
      <t>ブンヤ</t>
    </rPh>
    <rPh sb="2" eb="3">
      <t>メイ</t>
    </rPh>
    <phoneticPr fontId="2"/>
  </si>
  <si>
    <t>CS（コンピュータ科学）分野</t>
  </si>
  <si>
    <t>IS（情報システム）分野</t>
  </si>
  <si>
    <t>情報一般分野</t>
  </si>
  <si>
    <t>建築設計・計画系分野</t>
  </si>
  <si>
    <t>ここには，経時的な行動記録，検討事項等を書く。(以下は「審査の手引き」に基づく参考)</t>
    <rPh sb="24" eb="26">
      <t>イカ</t>
    </rPh>
    <rPh sb="28" eb="30">
      <t>シンサ</t>
    </rPh>
    <rPh sb="31" eb="33">
      <t>テビ</t>
    </rPh>
    <rPh sb="36" eb="37">
      <t>モト</t>
    </rPh>
    <rPh sb="39" eb="41">
      <t>サンコウ</t>
    </rPh>
    <phoneticPr fontId="2"/>
  </si>
  <si>
    <t>点検項目</t>
    <phoneticPr fontId="2"/>
  </si>
  <si>
    <t>認定・審査調整委員会</t>
    <phoneticPr fontId="2"/>
  </si>
  <si>
    <t>・コピー、貼り付けをされる際の注意</t>
    <rPh sb="5" eb="6">
      <t>ハ</t>
    </rPh>
    <rPh sb="7" eb="8">
      <t>ツ</t>
    </rPh>
    <rPh sb="13" eb="14">
      <t>サイ</t>
    </rPh>
    <rPh sb="15" eb="17">
      <t>チュウイ</t>
    </rPh>
    <phoneticPr fontId="2"/>
  </si>
  <si>
    <t>プログラム情報</t>
    <rPh sb="5" eb="7">
      <t>ジョウホウ</t>
    </rPh>
    <phoneticPr fontId="2"/>
  </si>
  <si>
    <t>審査チーム行動記録</t>
    <rPh sb="0" eb="2">
      <t>シンサ</t>
    </rPh>
    <rPh sb="5" eb="7">
      <t>コウドウ</t>
    </rPh>
    <rPh sb="7" eb="9">
      <t>キロク</t>
    </rPh>
    <phoneticPr fontId="2"/>
  </si>
  <si>
    <t>基準１ 学習・教育到達目標の設定と公開</t>
    <rPh sb="9" eb="11">
      <t>トウタツ</t>
    </rPh>
    <phoneticPr fontId="2"/>
  </si>
  <si>
    <t>基準２ 教育手段</t>
    <rPh sb="4" eb="6">
      <t>キョウイク</t>
    </rPh>
    <rPh sb="6" eb="8">
      <t>シュダン</t>
    </rPh>
    <phoneticPr fontId="2"/>
  </si>
  <si>
    <t>基準３ 学習・教育到達目標の達成</t>
    <rPh sb="4" eb="6">
      <t>ガクシュウ</t>
    </rPh>
    <rPh sb="7" eb="9">
      <t>キョウイク</t>
    </rPh>
    <rPh sb="9" eb="11">
      <t>トウタツ</t>
    </rPh>
    <rPh sb="11" eb="13">
      <t>モクヒョウ</t>
    </rPh>
    <rPh sb="14" eb="16">
      <t>タッセイ</t>
    </rPh>
    <phoneticPr fontId="2"/>
  </si>
  <si>
    <t>基準４ 教育改善</t>
    <rPh sb="6" eb="8">
      <t>カイゼン</t>
    </rPh>
    <phoneticPr fontId="2"/>
  </si>
  <si>
    <t>（電気・電子・情報の旧分野も選択可）</t>
    <rPh sb="1" eb="3">
      <t>デンキ</t>
    </rPh>
    <rPh sb="4" eb="6">
      <t>デンシ</t>
    </rPh>
    <rPh sb="7" eb="9">
      <t>ジョウホウ</t>
    </rPh>
    <rPh sb="10" eb="11">
      <t>キュウ</t>
    </rPh>
    <rPh sb="11" eb="13">
      <t>ブンヤ</t>
    </rPh>
    <rPh sb="14" eb="16">
      <t>センタク</t>
    </rPh>
    <rPh sb="16" eb="17">
      <t>カ</t>
    </rPh>
    <phoneticPr fontId="2"/>
  </si>
  <si>
    <t>旧基準・学士/修士用</t>
    <rPh sb="0" eb="3">
      <t>キュウキジュン</t>
    </rPh>
    <rPh sb="4" eb="6">
      <t>ガクシ</t>
    </rPh>
    <rPh sb="7" eb="9">
      <t>シュウシ</t>
    </rPh>
    <rPh sb="9" eb="10">
      <t>ヨウ</t>
    </rPh>
    <phoneticPr fontId="2"/>
  </si>
  <si>
    <t>化学および化学関連分野</t>
    <phoneticPr fontId="2"/>
  </si>
  <si>
    <t>機械および機械関連分野</t>
    <phoneticPr fontId="2"/>
  </si>
  <si>
    <t>材料および材料関連分野</t>
    <phoneticPr fontId="2"/>
  </si>
  <si>
    <t>地球・資源およびその関連分野</t>
    <phoneticPr fontId="2"/>
  </si>
  <si>
    <t>土木および土木関連分野</t>
    <phoneticPr fontId="2"/>
  </si>
  <si>
    <t>農業工学関連分野</t>
    <phoneticPr fontId="2"/>
  </si>
  <si>
    <t>工学（融合複合・新領域）関連分野</t>
    <phoneticPr fontId="2"/>
  </si>
  <si>
    <t>建築学および建築学関連分野</t>
    <phoneticPr fontId="2"/>
  </si>
  <si>
    <t>物理・応用物理学関連分野</t>
    <phoneticPr fontId="2"/>
  </si>
  <si>
    <t>経営工学関連分野</t>
    <phoneticPr fontId="2"/>
  </si>
  <si>
    <t>農学一般関連分野</t>
    <phoneticPr fontId="2"/>
  </si>
  <si>
    <t>森林および森林関連分野</t>
    <rPh sb="5" eb="7">
      <t>シンリン</t>
    </rPh>
    <phoneticPr fontId="2"/>
  </si>
  <si>
    <t>環境工学およびその関連分野</t>
    <phoneticPr fontId="2"/>
  </si>
  <si>
    <t>生物工学および生物工学関連分野</t>
    <rPh sb="7" eb="9">
      <t>セイブツ</t>
    </rPh>
    <rPh sb="9" eb="11">
      <t>コウガク</t>
    </rPh>
    <phoneticPr fontId="2"/>
  </si>
  <si>
    <t>電気・電子及び関連の工学分野</t>
    <phoneticPr fontId="2"/>
  </si>
  <si>
    <t>電気・電子</t>
    <rPh sb="0" eb="2">
      <t>デンキ</t>
    </rPh>
    <rPh sb="3" eb="5">
      <t>デンシ</t>
    </rPh>
    <phoneticPr fontId="2"/>
  </si>
  <si>
    <t>認定分野</t>
  </si>
  <si>
    <t>作成責任者氏名</t>
  </si>
  <si>
    <t>氏名</t>
  </si>
  <si>
    <t>所属</t>
  </si>
  <si>
    <t>職名</t>
  </si>
  <si>
    <t>専門分野</t>
  </si>
  <si>
    <t>※ Microsoft Excel 2007 以降のバージョンに対応しています。</t>
    <rPh sb="23" eb="25">
      <t>イコウ</t>
    </rPh>
    <rPh sb="32" eb="34">
      <t>タイオウ</t>
    </rPh>
    <phoneticPr fontId="2"/>
  </si>
  <si>
    <t>・ 不要な箇所を変更できないようにワークシートを保護しています。しかし、ExcelのバージョンやOSによっては、保護されたままでは不具合が生じる場合があります。ワークシートで、「校閲」タブの「シート保護の解除」をクリックすると、ワークシートが自由に編集できるようになります。
　ただし、式を利用して記入を簡略化させていますので、保護を解除する場合は式が含まれるセルに上書きをしないよう、ご注意ください。</t>
    <rPh sb="2" eb="4">
      <t>フヨウ</t>
    </rPh>
    <rPh sb="5" eb="7">
      <t>カショ</t>
    </rPh>
    <rPh sb="8" eb="10">
      <t>ヘンコウ</t>
    </rPh>
    <rPh sb="24" eb="26">
      <t>ホゴ</t>
    </rPh>
    <rPh sb="56" eb="58">
      <t>ホゴ</t>
    </rPh>
    <rPh sb="69" eb="70">
      <t>ショウ</t>
    </rPh>
    <rPh sb="72" eb="74">
      <t>バアイ</t>
    </rPh>
    <rPh sb="121" eb="123">
      <t>ジユウ</t>
    </rPh>
    <rPh sb="124" eb="126">
      <t>ヘンシュウ</t>
    </rPh>
    <rPh sb="145" eb="147">
      <t>リヨウ</t>
    </rPh>
    <rPh sb="149" eb="151">
      <t>キニュウ</t>
    </rPh>
    <rPh sb="152" eb="155">
      <t>カンリャクカ</t>
    </rPh>
    <rPh sb="164" eb="166">
      <t>ホゴ</t>
    </rPh>
    <rPh sb="167" eb="169">
      <t>カイジョ</t>
    </rPh>
    <rPh sb="171" eb="173">
      <t>バアイ</t>
    </rPh>
    <rPh sb="176" eb="177">
      <t>フク</t>
    </rPh>
    <rPh sb="183" eb="185">
      <t>ウワガ</t>
    </rPh>
    <rPh sb="194" eb="196">
      <t>チュウイ</t>
    </rPh>
    <phoneticPr fontId="2"/>
  </si>
  <si>
    <t>「行動記録」の作成手順</t>
    <rPh sb="1" eb="3">
      <t>コウドウ</t>
    </rPh>
    <rPh sb="3" eb="5">
      <t>キロク</t>
    </rPh>
    <rPh sb="7" eb="9">
      <t>サクセイ</t>
    </rPh>
    <rPh sb="9" eb="11">
      <t>テジュン</t>
    </rPh>
    <phoneticPr fontId="2"/>
  </si>
  <si>
    <t>「基本事項」の作成手順</t>
    <rPh sb="1" eb="3">
      <t>キホン</t>
    </rPh>
    <rPh sb="3" eb="5">
      <t>ジコウ</t>
    </rPh>
    <rPh sb="7" eb="9">
      <t>サクセイ</t>
    </rPh>
    <rPh sb="9" eb="11">
      <t>テジュン</t>
    </rPh>
    <phoneticPr fontId="2"/>
  </si>
  <si>
    <t>「基本事項」は認定審査に関する基本情報を記入するワークシートです。</t>
    <rPh sb="1" eb="3">
      <t>キホン</t>
    </rPh>
    <rPh sb="3" eb="5">
      <t>ジコウ</t>
    </rPh>
    <rPh sb="7" eb="9">
      <t>ニンテイ</t>
    </rPh>
    <rPh sb="9" eb="11">
      <t>シンサ</t>
    </rPh>
    <rPh sb="12" eb="13">
      <t>カン</t>
    </rPh>
    <rPh sb="15" eb="17">
      <t>キホン</t>
    </rPh>
    <rPh sb="17" eb="19">
      <t>ジョウホウ</t>
    </rPh>
    <rPh sb="20" eb="22">
      <t>キニュウ</t>
    </rPh>
    <phoneticPr fontId="2"/>
  </si>
  <si>
    <t>- 保護を解除するためのパスワードは設定されていません。</t>
    <rPh sb="2" eb="4">
      <t>ホゴ</t>
    </rPh>
    <rPh sb="5" eb="7">
      <t>カイジョ</t>
    </rPh>
    <rPh sb="18" eb="20">
      <t>セッテイ</t>
    </rPh>
    <phoneticPr fontId="2"/>
  </si>
  <si>
    <t>主審査員</t>
    <rPh sb="0" eb="1">
      <t>シュ</t>
    </rPh>
    <rPh sb="1" eb="4">
      <t>シンサイン</t>
    </rPh>
    <phoneticPr fontId="2"/>
  </si>
  <si>
    <t>副審査員</t>
    <rPh sb="0" eb="1">
      <t>フク</t>
    </rPh>
    <rPh sb="1" eb="4">
      <t>シンサイン</t>
    </rPh>
    <phoneticPr fontId="2"/>
  </si>
  <si>
    <t>記入者(主審査員)氏名</t>
    <rPh sb="0" eb="3">
      <t>キニュウシャ</t>
    </rPh>
    <rPh sb="4" eb="5">
      <t>シュ</t>
    </rPh>
    <rPh sb="5" eb="8">
      <t>シンサイン</t>
    </rPh>
    <rPh sb="9" eb="11">
      <t>シメイ</t>
    </rPh>
    <phoneticPr fontId="2"/>
  </si>
  <si>
    <t>・各セルの入力は原則1,024文字以内としてください。セル内で改行する場合には、Alt+改行キーをお使いください。セルの高さを最大にしても全文字が表示できない場合は、フォントサイズを小さくしてください。</t>
    <rPh sb="1" eb="2">
      <t>カク</t>
    </rPh>
    <rPh sb="5" eb="7">
      <t>ニュウリョク</t>
    </rPh>
    <rPh sb="8" eb="10">
      <t>ゲンソク</t>
    </rPh>
    <rPh sb="15" eb="17">
      <t>モジ</t>
    </rPh>
    <rPh sb="17" eb="19">
      <t>イナイ</t>
    </rPh>
    <rPh sb="29" eb="30">
      <t>ナイ</t>
    </rPh>
    <rPh sb="31" eb="33">
      <t>カイギョウ</t>
    </rPh>
    <rPh sb="35" eb="37">
      <t>バアイ</t>
    </rPh>
    <rPh sb="44" eb="46">
      <t>カイギョウ</t>
    </rPh>
    <rPh sb="50" eb="51">
      <t>ツカ</t>
    </rPh>
    <rPh sb="60" eb="61">
      <t>タカ</t>
    </rPh>
    <rPh sb="63" eb="65">
      <t>サイダイ</t>
    </rPh>
    <rPh sb="69" eb="70">
      <t>ゼン</t>
    </rPh>
    <rPh sb="70" eb="72">
      <t>モジ</t>
    </rPh>
    <rPh sb="73" eb="75">
      <t>ヒョウジ</t>
    </rPh>
    <rPh sb="79" eb="81">
      <t>バアイ</t>
    </rPh>
    <rPh sb="91" eb="92">
      <t>チイ</t>
    </rPh>
    <phoneticPr fontId="2"/>
  </si>
  <si>
    <t>化学分野JABEE委員会</t>
    <rPh sb="0" eb="2">
      <t>カガク</t>
    </rPh>
    <rPh sb="2" eb="4">
      <t>ブンヤ</t>
    </rPh>
    <rPh sb="9" eb="12">
      <t>イインカイ</t>
    </rPh>
    <phoneticPr fontId="22"/>
  </si>
  <si>
    <t>日本機械学会</t>
    <rPh sb="0" eb="2">
      <t>ニホン</t>
    </rPh>
    <rPh sb="2" eb="4">
      <t>キカイ</t>
    </rPh>
    <rPh sb="4" eb="6">
      <t>ガッカイ</t>
    </rPh>
    <phoneticPr fontId="22"/>
  </si>
  <si>
    <t>日本鉄鋼協会</t>
    <rPh sb="0" eb="2">
      <t>ニホン</t>
    </rPh>
    <rPh sb="2" eb="4">
      <t>テッコウ</t>
    </rPh>
    <rPh sb="4" eb="6">
      <t>キョウカイ</t>
    </rPh>
    <phoneticPr fontId="22"/>
  </si>
  <si>
    <t>資源・素材学会</t>
    <rPh sb="0" eb="2">
      <t>シゲン</t>
    </rPh>
    <rPh sb="3" eb="5">
      <t>ソザイ</t>
    </rPh>
    <rPh sb="5" eb="7">
      <t>ガッカイ</t>
    </rPh>
    <phoneticPr fontId="22"/>
  </si>
  <si>
    <t>情報処理学会</t>
    <rPh sb="0" eb="2">
      <t>ジョウホウ</t>
    </rPh>
    <rPh sb="2" eb="4">
      <t>ショリ</t>
    </rPh>
    <rPh sb="4" eb="6">
      <t>ガッカイ</t>
    </rPh>
    <phoneticPr fontId="22"/>
  </si>
  <si>
    <t>電気学会</t>
    <rPh sb="0" eb="2">
      <t>デンキ</t>
    </rPh>
    <rPh sb="2" eb="4">
      <t>ガッカイ</t>
    </rPh>
    <phoneticPr fontId="22"/>
  </si>
  <si>
    <t>電子情報通信学会</t>
    <rPh sb="0" eb="2">
      <t>デンシ</t>
    </rPh>
    <rPh sb="2" eb="4">
      <t>ジョウホウ</t>
    </rPh>
    <rPh sb="4" eb="6">
      <t>ツウシン</t>
    </rPh>
    <rPh sb="6" eb="8">
      <t>ガッカイ</t>
    </rPh>
    <phoneticPr fontId="22"/>
  </si>
  <si>
    <t>土木学会</t>
    <rPh sb="0" eb="2">
      <t>ドボク</t>
    </rPh>
    <rPh sb="2" eb="4">
      <t>ガッカイ</t>
    </rPh>
    <phoneticPr fontId="22"/>
  </si>
  <si>
    <t>農業農村工学会</t>
  </si>
  <si>
    <t>日本工学教育協会</t>
    <rPh sb="0" eb="2">
      <t>ニホン</t>
    </rPh>
    <rPh sb="2" eb="4">
      <t>コウガク</t>
    </rPh>
    <rPh sb="4" eb="6">
      <t>キョウイク</t>
    </rPh>
    <rPh sb="6" eb="8">
      <t>キョウカイ</t>
    </rPh>
    <phoneticPr fontId="22"/>
  </si>
  <si>
    <t>日本建築学会</t>
    <rPh sb="0" eb="2">
      <t>ニホン</t>
    </rPh>
    <rPh sb="2" eb="4">
      <t>ケンチク</t>
    </rPh>
    <rPh sb="4" eb="6">
      <t>ガッカイ</t>
    </rPh>
    <phoneticPr fontId="22"/>
  </si>
  <si>
    <t>経営工学関連学会協議会</t>
    <rPh sb="0" eb="2">
      <t>ケイエイ</t>
    </rPh>
    <rPh sb="2" eb="4">
      <t>コウガク</t>
    </rPh>
    <rPh sb="4" eb="6">
      <t>カンレン</t>
    </rPh>
    <rPh sb="6" eb="8">
      <t>ガッカイ</t>
    </rPh>
    <rPh sb="8" eb="11">
      <t>キョウギカイ</t>
    </rPh>
    <phoneticPr fontId="22"/>
  </si>
  <si>
    <t>農学会</t>
    <rPh sb="0" eb="1">
      <t>ノウ</t>
    </rPh>
    <rPh sb="1" eb="3">
      <t>ガッカイ</t>
    </rPh>
    <phoneticPr fontId="22"/>
  </si>
  <si>
    <t>森林・自然環境技術者教育会</t>
    <rPh sb="0" eb="2">
      <t>シンリン</t>
    </rPh>
    <rPh sb="3" eb="5">
      <t>シゼン</t>
    </rPh>
    <rPh sb="5" eb="7">
      <t>カンキョウ</t>
    </rPh>
    <rPh sb="7" eb="10">
      <t>ギジュツシャ</t>
    </rPh>
    <rPh sb="10" eb="12">
      <t>キョウイク</t>
    </rPh>
    <rPh sb="12" eb="13">
      <t>カイ</t>
    </rPh>
    <phoneticPr fontId="22"/>
  </si>
  <si>
    <t>日本生物工学会</t>
    <rPh sb="0" eb="2">
      <t>ニホン</t>
    </rPh>
    <rPh sb="2" eb="4">
      <t>セイブツ</t>
    </rPh>
    <rPh sb="4" eb="6">
      <t>コウガク</t>
    </rPh>
    <rPh sb="6" eb="7">
      <t>カイ</t>
    </rPh>
    <phoneticPr fontId="22"/>
  </si>
  <si>
    <t>物理・応用物理学関連学協会間JABEE連絡協議会</t>
    <rPh sb="0" eb="2">
      <t>ブツリ</t>
    </rPh>
    <rPh sb="3" eb="5">
      <t>オウヨウ</t>
    </rPh>
    <rPh sb="5" eb="8">
      <t>ブツリガク</t>
    </rPh>
    <rPh sb="8" eb="10">
      <t>カンレン</t>
    </rPh>
    <rPh sb="10" eb="11">
      <t>ガク</t>
    </rPh>
    <rPh sb="11" eb="13">
      <t>キョウカイ</t>
    </rPh>
    <rPh sb="13" eb="14">
      <t>カン</t>
    </rPh>
    <rPh sb="19" eb="21">
      <t>レンラク</t>
    </rPh>
    <rPh sb="21" eb="24">
      <t>キョウギカイ</t>
    </rPh>
    <phoneticPr fontId="22"/>
  </si>
  <si>
    <t>新規審査（認定基準2012年度～2018年度）</t>
    <rPh sb="0" eb="2">
      <t>シンキ</t>
    </rPh>
    <rPh sb="2" eb="4">
      <t>シンサ</t>
    </rPh>
    <rPh sb="5" eb="7">
      <t>ニンテイ</t>
    </rPh>
    <rPh sb="7" eb="9">
      <t>キジュン</t>
    </rPh>
    <rPh sb="13" eb="15">
      <t>ネンド</t>
    </rPh>
    <phoneticPr fontId="2"/>
  </si>
  <si>
    <t>認定継続審査（認定基準2012年度～2018年度）</t>
    <rPh sb="0" eb="2">
      <t>ニンテイ</t>
    </rPh>
    <rPh sb="2" eb="4">
      <t>ケイゾク</t>
    </rPh>
    <rPh sb="4" eb="6">
      <t>シンサ</t>
    </rPh>
    <rPh sb="7" eb="9">
      <t>ニンテイ</t>
    </rPh>
    <rPh sb="9" eb="11">
      <t>キジュン</t>
    </rPh>
    <rPh sb="15" eb="17">
      <t>ネンド</t>
    </rPh>
    <phoneticPr fontId="2"/>
  </si>
  <si>
    <t>変更時審査（認定基準2012年度～2018年度）</t>
    <rPh sb="0" eb="2">
      <t>ヘンコウ</t>
    </rPh>
    <rPh sb="2" eb="3">
      <t>ジ</t>
    </rPh>
    <rPh sb="3" eb="5">
      <t>シンサ</t>
    </rPh>
    <rPh sb="6" eb="8">
      <t>ニンテイ</t>
    </rPh>
    <rPh sb="8" eb="10">
      <t>キジュン</t>
    </rPh>
    <rPh sb="14" eb="16">
      <t>ネンド</t>
    </rPh>
    <phoneticPr fontId="2"/>
  </si>
  <si>
    <t>再審査（認定基準2012年度～2018年度）</t>
    <rPh sb="0" eb="1">
      <t>サイ</t>
    </rPh>
    <rPh sb="1" eb="3">
      <t>シンサ</t>
    </rPh>
    <rPh sb="4" eb="6">
      <t>ニンテイ</t>
    </rPh>
    <rPh sb="6" eb="8">
      <t>キジュン</t>
    </rPh>
    <rPh sb="12" eb="14">
      <t>ネンド</t>
    </rPh>
    <phoneticPr fontId="2"/>
  </si>
  <si>
    <t>中間審査（認定基準2012年度～2018年度）</t>
    <rPh sb="2" eb="4">
      <t>シンサ</t>
    </rPh>
    <rPh sb="5" eb="7">
      <t>ニンテイ</t>
    </rPh>
    <rPh sb="7" eb="9">
      <t>キジュン</t>
    </rPh>
    <rPh sb="13" eb="15">
      <t>ネンド</t>
    </rPh>
    <phoneticPr fontId="2"/>
  </si>
  <si>
    <t>- コピー先ワークシート（「(2)審査結果と指摘事項」等）の保護は解除しないでください。
- コピー元ワークシート（「(1)審査結果と指摘事項」等）で結果、指摘事項、根拠のコピーしたい黄色セルの範囲を選択し、Ctrl+C（または右クリック-[コピー]）を押します。
- コピー先ワークシートの貼り付け先セルをクリックし、Ctrl+V（または右クリック-[貼り付け]）を押します。</t>
    <rPh sb="4" eb="5">
      <t>サキ</t>
    </rPh>
    <rPh sb="29" eb="31">
      <t>ホゴ</t>
    </rPh>
    <rPh sb="46" eb="47">
      <t>ツギ</t>
    </rPh>
    <rPh sb="49" eb="50">
      <t>モト</t>
    </rPh>
    <rPh sb="71" eb="72">
      <t>トウ</t>
    </rPh>
    <rPh sb="74" eb="76">
      <t>ケッカ</t>
    </rPh>
    <rPh sb="79" eb="81">
      <t>ジコウ</t>
    </rPh>
    <rPh sb="83" eb="85">
      <t>コンキョ</t>
    </rPh>
    <rPh sb="92" eb="94">
      <t>キイロ</t>
    </rPh>
    <rPh sb="99" eb="101">
      <t>センタク</t>
    </rPh>
    <rPh sb="126" eb="127">
      <t>オ</t>
    </rPh>
    <rPh sb="137" eb="138">
      <t>サキ</t>
    </rPh>
    <rPh sb="146" eb="147">
      <t>ハ</t>
    </rPh>
    <rPh sb="148" eb="149">
      <t>ツ</t>
    </rPh>
    <rPh sb="150" eb="151">
      <t>サキ</t>
    </rPh>
    <rPh sb="183" eb="184">
      <t>オ</t>
    </rPh>
    <phoneticPr fontId="2"/>
  </si>
  <si>
    <t>材料及び関連の工学分野</t>
    <rPh sb="7" eb="9">
      <t>コウガク</t>
    </rPh>
    <phoneticPr fontId="2"/>
  </si>
  <si>
    <t>IT・CSec（インフォメーションテクノロジ・サイバーセキュリティ）分野</t>
    <phoneticPr fontId="2"/>
  </si>
  <si>
    <t>【学習・教育到達目標の達成】
プログラムは、各科目の到達目標に対する達成度をシラバス等に記載の評価方法と評価基準で評価し、かつ、全修了生が修了時点ですべての学習・教育到達目標を達成したことを点検・確認していること。この達成度評価には、他のプログラム(他の学科や他の高等教育機関)で履修生が修得した単位についての認定も含む。</t>
    <phoneticPr fontId="2"/>
  </si>
  <si>
    <t>指摘事項</t>
    <rPh sb="0" eb="4">
      <t>シテキジコウ</t>
    </rPh>
    <phoneticPr fontId="2"/>
  </si>
  <si>
    <t>1.1</t>
  </si>
  <si>
    <t>1.2</t>
  </si>
  <si>
    <t>2.1</t>
  </si>
  <si>
    <t>3.1</t>
    <phoneticPr fontId="2"/>
  </si>
  <si>
    <t>3.2</t>
    <phoneticPr fontId="2"/>
  </si>
  <si>
    <t>【知識・能力観点から見た修了生の到達度点検】
プログラムは、学習・教育到達目標を達成した全修了生が学習・教育到達目標に含めた知識・能力観点(a)～(i)の内容を獲得していることを、点検・確認していること。</t>
  </si>
  <si>
    <t>4.1</t>
    <phoneticPr fontId="2"/>
  </si>
  <si>
    <t>4.2</t>
    <phoneticPr fontId="2"/>
  </si>
  <si>
    <t>エンジニアリング系学士/修士用</t>
    <rPh sb="8" eb="9">
      <t>ケイ</t>
    </rPh>
    <rPh sb="9" eb="11">
      <t>ガクシ</t>
    </rPh>
    <rPh sb="12" eb="14">
      <t>シュウシ</t>
    </rPh>
    <rPh sb="14" eb="15">
      <t>ヨウ</t>
    </rPh>
    <phoneticPr fontId="2"/>
  </si>
  <si>
    <t>情報系（ソウル協定）学士用</t>
    <rPh sb="0" eb="2">
      <t>ジョウホウ</t>
    </rPh>
    <rPh sb="2" eb="3">
      <t>ケイ</t>
    </rPh>
    <rPh sb="7" eb="9">
      <t>キョウテイ</t>
    </rPh>
    <rPh sb="10" eb="12">
      <t>ガクシ</t>
    </rPh>
    <rPh sb="12" eb="13">
      <t>ヨウ</t>
    </rPh>
    <phoneticPr fontId="2"/>
  </si>
  <si>
    <t>建築系学士修士用</t>
    <rPh sb="0" eb="2">
      <t>ケンチク</t>
    </rPh>
    <rPh sb="2" eb="3">
      <t>ケイ</t>
    </rPh>
    <rPh sb="3" eb="5">
      <t>ガクシ</t>
    </rPh>
    <rPh sb="5" eb="7">
      <t>シュウシ</t>
    </rPh>
    <rPh sb="7" eb="8">
      <t>ヨウ</t>
    </rPh>
    <phoneticPr fontId="2"/>
  </si>
  <si>
    <t>認定種別</t>
    <rPh sb="0" eb="2">
      <t>ニンテイ</t>
    </rPh>
    <rPh sb="2" eb="4">
      <t>シュベツ</t>
    </rPh>
    <phoneticPr fontId="2"/>
  </si>
  <si>
    <t>認定種別</t>
    <rPh sb="0" eb="2">
      <t>ニンテイ</t>
    </rPh>
    <rPh sb="2" eb="4">
      <t>シュベツ</t>
    </rPh>
    <phoneticPr fontId="2"/>
  </si>
  <si>
    <t>認定種別</t>
    <rPh sb="0" eb="2">
      <t>ニンテイ</t>
    </rPh>
    <rPh sb="2" eb="4">
      <t>シュベツ</t>
    </rPh>
    <phoneticPr fontId="2"/>
  </si>
  <si>
    <t>・「基本事項」シートはプログラム点検書（実地確認前）の「基本事項」シートとまったく同じ形式・内容ですので
　作業の効率化のために記入済みのプログラム点検書（実地確認前）の「基本事項」シートをコピーして利用する
　ことが可能です。シート全体をコピーする場合は、本プログラム点検書・審査報告書に元々あった「基本事項」
　シートは削除し、プログラム点検書（実地確認前）からコピーしたシートの名称を「基本事項」としてください。</t>
    <rPh sb="20" eb="22">
      <t>ジッチ</t>
    </rPh>
    <rPh sb="22" eb="24">
      <t>カクニン</t>
    </rPh>
    <rPh sb="24" eb="25">
      <t>マエ</t>
    </rPh>
    <rPh sb="80" eb="82">
      <t>カクニン</t>
    </rPh>
    <rPh sb="86" eb="88">
      <t>キホン</t>
    </rPh>
    <rPh sb="88" eb="90">
      <t>ジコウ</t>
    </rPh>
    <rPh sb="117" eb="119">
      <t>ゼンタイ</t>
    </rPh>
    <rPh sb="125" eb="127">
      <t>バアイ</t>
    </rPh>
    <rPh sb="129" eb="130">
      <t>ホン</t>
    </rPh>
    <rPh sb="145" eb="147">
      <t>モトモト</t>
    </rPh>
    <rPh sb="162" eb="164">
      <t>サクジョ</t>
    </rPh>
    <rPh sb="177" eb="179">
      <t>カクニン</t>
    </rPh>
    <rPh sb="192" eb="194">
      <t>メイショウ</t>
    </rPh>
    <rPh sb="196" eb="198">
      <t>キホン</t>
    </rPh>
    <rPh sb="198" eb="200">
      <t>ジコウ</t>
    </rPh>
    <phoneticPr fontId="2"/>
  </si>
  <si>
    <t>・プログラム情報：プログラム、教育機関に関する情報をご記入ください。</t>
    <rPh sb="6" eb="8">
      <t>ジョウホウ</t>
    </rPh>
    <rPh sb="15" eb="17">
      <t>キョウイク</t>
    </rPh>
    <rPh sb="17" eb="19">
      <t>キカン</t>
    </rPh>
    <rPh sb="20" eb="21">
      <t>カン</t>
    </rPh>
    <rPh sb="23" eb="25">
      <t>ジョウホウ</t>
    </rPh>
    <rPh sb="27" eb="29">
      <t>キニュウ</t>
    </rPh>
    <phoneticPr fontId="2"/>
  </si>
  <si>
    <t>・報告書等提出日・受領日：主審査員は、予備審査報告書Ⅰまでの日付と作成者氏名をご記入下さい。</t>
    <rPh sb="1" eb="3">
      <t>ホウコク</t>
    </rPh>
    <rPh sb="3" eb="5">
      <t>ショトウ</t>
    </rPh>
    <rPh sb="5" eb="7">
      <t>テイシュツ</t>
    </rPh>
    <rPh sb="7" eb="8">
      <t>ビ</t>
    </rPh>
    <rPh sb="9" eb="11">
      <t>ジュリョウ</t>
    </rPh>
    <rPh sb="11" eb="12">
      <t>ビ</t>
    </rPh>
    <rPh sb="13" eb="14">
      <t>シュ</t>
    </rPh>
    <rPh sb="14" eb="16">
      <t>シンサ</t>
    </rPh>
    <rPh sb="16" eb="17">
      <t>イン</t>
    </rPh>
    <rPh sb="19" eb="21">
      <t>ヨビ</t>
    </rPh>
    <rPh sb="21" eb="23">
      <t>シンサ</t>
    </rPh>
    <rPh sb="23" eb="26">
      <t>ホウコクショ</t>
    </rPh>
    <rPh sb="30" eb="32">
      <t>ヒヅケ</t>
    </rPh>
    <rPh sb="33" eb="36">
      <t>サクセイシャ</t>
    </rPh>
    <rPh sb="36" eb="38">
      <t>シメイ</t>
    </rPh>
    <rPh sb="40" eb="42">
      <t>キニュウ</t>
    </rPh>
    <rPh sb="42" eb="43">
      <t>クダ</t>
    </rPh>
    <phoneticPr fontId="2"/>
  </si>
  <si>
    <t>「行動記録」は審査チームの構成から予備審査報告書Ⅰ提出に至る審査チームの行動をご記録下さい。特に実地確認中の行動記録(大まかで構いませんが時刻も必要です)は当日メモを取るなど、ご留意下さい。
行動記録には個人名や個人が特定できる情報は記載しないでください。</t>
    <rPh sb="1" eb="3">
      <t>コウドウ</t>
    </rPh>
    <rPh sb="3" eb="5">
      <t>キロク</t>
    </rPh>
    <rPh sb="7" eb="9">
      <t>シンサ</t>
    </rPh>
    <rPh sb="13" eb="15">
      <t>コウセイ</t>
    </rPh>
    <rPh sb="17" eb="19">
      <t>ヨビ</t>
    </rPh>
    <rPh sb="19" eb="21">
      <t>シンサ</t>
    </rPh>
    <rPh sb="21" eb="23">
      <t>ホウコク</t>
    </rPh>
    <rPh sb="23" eb="24">
      <t>ショ</t>
    </rPh>
    <rPh sb="25" eb="27">
      <t>テイシュツ</t>
    </rPh>
    <rPh sb="28" eb="29">
      <t>イタ</t>
    </rPh>
    <rPh sb="30" eb="32">
      <t>シンサ</t>
    </rPh>
    <rPh sb="36" eb="38">
      <t>コウドウ</t>
    </rPh>
    <rPh sb="40" eb="42">
      <t>キロク</t>
    </rPh>
    <rPh sb="42" eb="43">
      <t>クダ</t>
    </rPh>
    <rPh sb="46" eb="47">
      <t>トク</t>
    </rPh>
    <rPh sb="48" eb="50">
      <t>ジッチ</t>
    </rPh>
    <rPh sb="50" eb="52">
      <t>カクニン</t>
    </rPh>
    <rPh sb="52" eb="53">
      <t>チュウ</t>
    </rPh>
    <rPh sb="54" eb="56">
      <t>コウドウ</t>
    </rPh>
    <rPh sb="56" eb="58">
      <t>キロク</t>
    </rPh>
    <rPh sb="59" eb="60">
      <t>オオ</t>
    </rPh>
    <rPh sb="63" eb="64">
      <t>カマ</t>
    </rPh>
    <rPh sb="69" eb="71">
      <t>ジコク</t>
    </rPh>
    <rPh sb="72" eb="74">
      <t>ヒツヨウ</t>
    </rPh>
    <rPh sb="78" eb="80">
      <t>トウジツ</t>
    </rPh>
    <rPh sb="83" eb="84">
      <t>ト</t>
    </rPh>
    <rPh sb="89" eb="91">
      <t>リュウイ</t>
    </rPh>
    <rPh sb="91" eb="92">
      <t>クダ</t>
    </rPh>
    <phoneticPr fontId="2"/>
  </si>
  <si>
    <t>プログラム点検書(実地確認最終面談時)、予備審査報告書の作成手順</t>
    <rPh sb="5" eb="7">
      <t>テンケン</t>
    </rPh>
    <rPh sb="7" eb="8">
      <t>ショ</t>
    </rPh>
    <rPh sb="9" eb="11">
      <t>ジッチ</t>
    </rPh>
    <rPh sb="11" eb="13">
      <t>カクニン</t>
    </rPh>
    <rPh sb="13" eb="15">
      <t>サイシュウ</t>
    </rPh>
    <rPh sb="15" eb="17">
      <t>メンダン</t>
    </rPh>
    <rPh sb="17" eb="18">
      <t>ジ</t>
    </rPh>
    <rPh sb="20" eb="22">
      <t>ヨビ</t>
    </rPh>
    <rPh sb="22" eb="24">
      <t>シンサ</t>
    </rPh>
    <rPh sb="24" eb="26">
      <t>ホウコク</t>
    </rPh>
    <rPh sb="26" eb="27">
      <t>ショ</t>
    </rPh>
    <rPh sb="28" eb="30">
      <t>サクセイ</t>
    </rPh>
    <rPh sb="30" eb="32">
      <t>テジュン</t>
    </rPh>
    <phoneticPr fontId="2"/>
  </si>
  <si>
    <t>プログラム点検書（実地確認最終面談時）、予備審査報告書は以下のワークシートから構成されています。</t>
    <rPh sb="5" eb="7">
      <t>テンケン</t>
    </rPh>
    <rPh sb="7" eb="8">
      <t>ショ</t>
    </rPh>
    <rPh sb="9" eb="11">
      <t>ジッチ</t>
    </rPh>
    <rPh sb="11" eb="13">
      <t>カクニン</t>
    </rPh>
    <rPh sb="13" eb="15">
      <t>サイシュウ</t>
    </rPh>
    <rPh sb="15" eb="17">
      <t>メンダン</t>
    </rPh>
    <rPh sb="17" eb="18">
      <t>ジ</t>
    </rPh>
    <rPh sb="20" eb="22">
      <t>ヨビ</t>
    </rPh>
    <rPh sb="22" eb="24">
      <t>シンサ</t>
    </rPh>
    <rPh sb="24" eb="27">
      <t>ホウコクショ</t>
    </rPh>
    <rPh sb="28" eb="30">
      <t>イカ</t>
    </rPh>
    <rPh sb="39" eb="41">
      <t>コウセイ</t>
    </rPh>
    <phoneticPr fontId="2"/>
  </si>
  <si>
    <t>■表題ワークシート（(1)～(4)）について</t>
    <rPh sb="1" eb="3">
      <t>ヒョウダイ</t>
    </rPh>
    <phoneticPr fontId="2"/>
  </si>
  <si>
    <t>・「審査結果と指摘事項」のワークシートでは、対応するプログラム点検書／予備審査報告書に対応した審査結果（根拠及び指摘事項）を記入します。</t>
    <rPh sb="2" eb="4">
      <t>シンサ</t>
    </rPh>
    <rPh sb="4" eb="6">
      <t>ケッカ</t>
    </rPh>
    <rPh sb="7" eb="9">
      <t>シテキ</t>
    </rPh>
    <rPh sb="9" eb="11">
      <t>ジコウ</t>
    </rPh>
    <rPh sb="22" eb="24">
      <t>タイオウ</t>
    </rPh>
    <rPh sb="31" eb="33">
      <t>テンケン</t>
    </rPh>
    <rPh sb="33" eb="34">
      <t>ショ</t>
    </rPh>
    <rPh sb="35" eb="37">
      <t>ヨビ</t>
    </rPh>
    <rPh sb="37" eb="39">
      <t>シンサ</t>
    </rPh>
    <rPh sb="39" eb="42">
      <t>ホウコクショ</t>
    </rPh>
    <rPh sb="43" eb="45">
      <t>タイオウ</t>
    </rPh>
    <rPh sb="47" eb="49">
      <t>シンサ</t>
    </rPh>
    <rPh sb="49" eb="51">
      <t>ケッカ</t>
    </rPh>
    <rPh sb="52" eb="54">
      <t>コンキョ</t>
    </rPh>
    <rPh sb="54" eb="55">
      <t>オヨ</t>
    </rPh>
    <rPh sb="56" eb="58">
      <t>シテキ</t>
    </rPh>
    <rPh sb="58" eb="60">
      <t>ジコウ</t>
    </rPh>
    <rPh sb="62" eb="64">
      <t>キニュウ</t>
    </rPh>
    <phoneticPr fontId="2"/>
  </si>
  <si>
    <t>・「(1)～(3) 審査結果と指摘事項」の記入内容（黄色セル）を「(2)～(4) 審査結果と指摘事項」で流用する場合は、以下のようにセルのコピーを取ってから、それらを編集されると便利です。</t>
    <rPh sb="10" eb="12">
      <t>シンサ</t>
    </rPh>
    <rPh sb="12" eb="14">
      <t>ケッカ</t>
    </rPh>
    <rPh sb="15" eb="17">
      <t>シテキ</t>
    </rPh>
    <rPh sb="17" eb="19">
      <t>ジコウ</t>
    </rPh>
    <rPh sb="21" eb="23">
      <t>キニュウ</t>
    </rPh>
    <rPh sb="23" eb="25">
      <t>ナイヨウ</t>
    </rPh>
    <rPh sb="26" eb="28">
      <t>キイロ</t>
    </rPh>
    <rPh sb="41" eb="43">
      <t>シンサ</t>
    </rPh>
    <rPh sb="43" eb="45">
      <t>ケッカ</t>
    </rPh>
    <rPh sb="46" eb="48">
      <t>シテキ</t>
    </rPh>
    <rPh sb="48" eb="50">
      <t>ジコウ</t>
    </rPh>
    <rPh sb="52" eb="54">
      <t>リュウヨウ</t>
    </rPh>
    <rPh sb="56" eb="58">
      <t>バアイ</t>
    </rPh>
    <rPh sb="60" eb="62">
      <t>イカ</t>
    </rPh>
    <rPh sb="73" eb="74">
      <t>ト</t>
    </rPh>
    <rPh sb="83" eb="85">
      <t>ヘンシュウ</t>
    </rPh>
    <rPh sb="89" eb="91">
      <t>ベンリ</t>
    </rPh>
    <phoneticPr fontId="2"/>
  </si>
  <si>
    <t>予備審査</t>
    <rPh sb="0" eb="2">
      <t>ヨビ</t>
    </rPh>
    <rPh sb="2" eb="4">
      <t>シンサ</t>
    </rPh>
    <phoneticPr fontId="2"/>
  </si>
  <si>
    <t>予備審査報告書Ⅰ提出日</t>
    <rPh sb="0" eb="2">
      <t>ヨビ</t>
    </rPh>
    <rPh sb="2" eb="4">
      <t>シンサ</t>
    </rPh>
    <rPh sb="4" eb="7">
      <t>ホウコクショ</t>
    </rPh>
    <rPh sb="8" eb="10">
      <t>テイシュツ</t>
    </rPh>
    <rPh sb="10" eb="11">
      <t>ビ</t>
    </rPh>
    <phoneticPr fontId="2"/>
  </si>
  <si>
    <t>予備審査報告書Ⅱ提出日</t>
    <rPh sb="0" eb="2">
      <t>ヨビ</t>
    </rPh>
    <rPh sb="2" eb="4">
      <t>シンサ</t>
    </rPh>
    <rPh sb="4" eb="7">
      <t>ホウコクショ</t>
    </rPh>
    <rPh sb="8" eb="10">
      <t>テイシュツ</t>
    </rPh>
    <rPh sb="10" eb="11">
      <t>ビ</t>
    </rPh>
    <phoneticPr fontId="2"/>
  </si>
  <si>
    <t>最終予備審査報告書提出日</t>
    <rPh sb="0" eb="2">
      <t>サイシュウ</t>
    </rPh>
    <rPh sb="2" eb="4">
      <t>ヨビ</t>
    </rPh>
    <rPh sb="4" eb="6">
      <t>シンサ</t>
    </rPh>
    <rPh sb="6" eb="8">
      <t>ホウコク</t>
    </rPh>
    <rPh sb="8" eb="9">
      <t>ショ</t>
    </rPh>
    <rPh sb="9" eb="11">
      <t>テイシュツ</t>
    </rPh>
    <rPh sb="11" eb="12">
      <t>ビ</t>
    </rPh>
    <phoneticPr fontId="2"/>
  </si>
  <si>
    <t>審査結果と指摘事項：予備審査</t>
  </si>
  <si>
    <t>主審査員から副審査員への初連絡(今後の連絡方法の確認等)</t>
    <rPh sb="0" eb="1">
      <t>シュ</t>
    </rPh>
    <rPh sb="1" eb="3">
      <t>シンサ</t>
    </rPh>
    <rPh sb="3" eb="4">
      <t>イン</t>
    </rPh>
    <rPh sb="6" eb="7">
      <t>フク</t>
    </rPh>
    <rPh sb="7" eb="10">
      <t>シンサイン</t>
    </rPh>
    <rPh sb="12" eb="13">
      <t>ハツ</t>
    </rPh>
    <rPh sb="13" eb="15">
      <t>レンラク</t>
    </rPh>
    <rPh sb="16" eb="18">
      <t>コンゴ</t>
    </rPh>
    <rPh sb="19" eb="21">
      <t>レンラク</t>
    </rPh>
    <rPh sb="21" eb="23">
      <t>ホウホウ</t>
    </rPh>
    <rPh sb="24" eb="27">
      <t>カクニントウ</t>
    </rPh>
    <phoneticPr fontId="2"/>
  </si>
  <si>
    <t>自己点検書受領確認（主審査員、副審査員）</t>
    <rPh sb="0" eb="2">
      <t>ジコ</t>
    </rPh>
    <rPh sb="2" eb="4">
      <t>テンケン</t>
    </rPh>
    <rPh sb="4" eb="5">
      <t>ショ</t>
    </rPh>
    <rPh sb="5" eb="7">
      <t>ジュリョウ</t>
    </rPh>
    <rPh sb="7" eb="9">
      <t>カクニン</t>
    </rPh>
    <rPh sb="10" eb="11">
      <t>シュ</t>
    </rPh>
    <rPh sb="11" eb="13">
      <t>シンサ</t>
    </rPh>
    <rPh sb="13" eb="14">
      <t>イン</t>
    </rPh>
    <rPh sb="15" eb="16">
      <t>フク</t>
    </rPh>
    <rPh sb="16" eb="19">
      <t>シンサイン</t>
    </rPh>
    <phoneticPr fontId="2"/>
  </si>
  <si>
    <t>審査員研修会で得た情報の伝達</t>
    <rPh sb="0" eb="3">
      <t>シンサイン</t>
    </rPh>
    <rPh sb="3" eb="6">
      <t>ケンシュウカイ</t>
    </rPh>
    <rPh sb="7" eb="8">
      <t>エ</t>
    </rPh>
    <rPh sb="9" eb="11">
      <t>ジョウホウ</t>
    </rPh>
    <rPh sb="12" eb="14">
      <t>デンタツ</t>
    </rPh>
    <phoneticPr fontId="2"/>
  </si>
  <si>
    <t>実地確認時の宿泊先（必要な場合）、会議室等（必要な場合）の手配の確認</t>
    <rPh sb="0" eb="2">
      <t>ジッチ</t>
    </rPh>
    <rPh sb="2" eb="4">
      <t>カクニン</t>
    </rPh>
    <rPh sb="4" eb="5">
      <t>ジ</t>
    </rPh>
    <rPh sb="6" eb="8">
      <t>シュクハク</t>
    </rPh>
    <rPh sb="8" eb="9">
      <t>サキ</t>
    </rPh>
    <rPh sb="10" eb="12">
      <t>ヒツヨウ</t>
    </rPh>
    <rPh sb="13" eb="15">
      <t>バアイ</t>
    </rPh>
    <rPh sb="17" eb="20">
      <t>カイギシツ</t>
    </rPh>
    <rPh sb="20" eb="21">
      <t>トウ</t>
    </rPh>
    <rPh sb="22" eb="24">
      <t>ヒツヨウ</t>
    </rPh>
    <rPh sb="25" eb="27">
      <t>バアイ</t>
    </rPh>
    <rPh sb="29" eb="31">
      <t>テハイ</t>
    </rPh>
    <rPh sb="32" eb="34">
      <t>カクニン</t>
    </rPh>
    <phoneticPr fontId="2"/>
  </si>
  <si>
    <t>プログラム点検書(実地確認前)の副審査員からの受領確認</t>
    <rPh sb="5" eb="7">
      <t>テンケン</t>
    </rPh>
    <rPh sb="7" eb="8">
      <t>ショ</t>
    </rPh>
    <rPh sb="9" eb="11">
      <t>ジッチ</t>
    </rPh>
    <rPh sb="11" eb="13">
      <t>カクニン</t>
    </rPh>
    <rPh sb="13" eb="14">
      <t>マエ</t>
    </rPh>
    <rPh sb="16" eb="17">
      <t>フク</t>
    </rPh>
    <rPh sb="17" eb="19">
      <t>シンサ</t>
    </rPh>
    <rPh sb="19" eb="20">
      <t>イン</t>
    </rPh>
    <rPh sb="23" eb="25">
      <t>ジュリョウ</t>
    </rPh>
    <rPh sb="25" eb="27">
      <t>カクニン</t>
    </rPh>
    <phoneticPr fontId="2"/>
  </si>
  <si>
    <t>プログラム点検書(実地確認前)に基づく、プログラム運営組織への質問ならびに補足資料準備等の要請</t>
    <rPh sb="5" eb="7">
      <t>テンケン</t>
    </rPh>
    <rPh sb="7" eb="8">
      <t>ショ</t>
    </rPh>
    <rPh sb="11" eb="13">
      <t>カクニン</t>
    </rPh>
    <rPh sb="16" eb="17">
      <t>モト</t>
    </rPh>
    <rPh sb="25" eb="27">
      <t>ウンエイ</t>
    </rPh>
    <rPh sb="27" eb="29">
      <t>ソシキ</t>
    </rPh>
    <rPh sb="31" eb="33">
      <t>シツモン</t>
    </rPh>
    <rPh sb="37" eb="39">
      <t>ホソク</t>
    </rPh>
    <rPh sb="39" eb="41">
      <t>シリョウ</t>
    </rPh>
    <rPh sb="41" eb="43">
      <t>ジュンビ</t>
    </rPh>
    <rPh sb="43" eb="44">
      <t>トウ</t>
    </rPh>
    <rPh sb="45" eb="47">
      <t>ヨウセイ</t>
    </rPh>
    <phoneticPr fontId="2"/>
  </si>
  <si>
    <t>実地確認詳細スケジュールの決定</t>
    <rPh sb="0" eb="2">
      <t>ジッチ</t>
    </rPh>
    <rPh sb="2" eb="4">
      <t>カクニン</t>
    </rPh>
    <rPh sb="4" eb="6">
      <t>ショウサイ</t>
    </rPh>
    <rPh sb="13" eb="15">
      <t>ケッテイ</t>
    </rPh>
    <phoneticPr fontId="2"/>
  </si>
  <si>
    <t>副審査員との連絡手段の確認</t>
    <rPh sb="0" eb="1">
      <t>フク</t>
    </rPh>
    <rPh sb="1" eb="3">
      <t>シンサ</t>
    </rPh>
    <rPh sb="3" eb="4">
      <t>イン</t>
    </rPh>
    <rPh sb="6" eb="8">
      <t>レンラク</t>
    </rPh>
    <rPh sb="8" eb="10">
      <t>シュダン</t>
    </rPh>
    <rPh sb="11" eb="13">
      <t>カクニン</t>
    </rPh>
    <phoneticPr fontId="2"/>
  </si>
  <si>
    <t>実地確認後</t>
    <rPh sb="0" eb="2">
      <t>ジッチ</t>
    </rPh>
    <rPh sb="2" eb="4">
      <t>カクニン</t>
    </rPh>
    <rPh sb="4" eb="5">
      <t>ゴ</t>
    </rPh>
    <phoneticPr fontId="2"/>
  </si>
  <si>
    <t>予備審査報告書Ⅰの原案作成に対する経時的な行動記録，検討事項等を記入</t>
    <rPh sb="32" eb="34">
      <t>キニュウ</t>
    </rPh>
    <phoneticPr fontId="2"/>
  </si>
  <si>
    <t>予備審査における認定基準に対する</t>
    <rPh sb="0" eb="2">
      <t>ヨビ</t>
    </rPh>
    <rPh sb="2" eb="4">
      <t>シンサ</t>
    </rPh>
    <rPh sb="8" eb="10">
      <t>ニンテイ</t>
    </rPh>
    <rPh sb="10" eb="12">
      <t>キジュン</t>
    </rPh>
    <rPh sb="13" eb="14">
      <t>タイ</t>
    </rPh>
    <phoneticPr fontId="2"/>
  </si>
  <si>
    <t>プログラム名</t>
    <phoneticPr fontId="2"/>
  </si>
  <si>
    <t>プログラム名</t>
    <rPh sb="0" eb="6">
      <t>サンプメイ</t>
    </rPh>
    <phoneticPr fontId="2"/>
  </si>
  <si>
    <t>審査チームの所見</t>
    <rPh sb="0" eb="2">
      <t>シンサ</t>
    </rPh>
    <rPh sb="6" eb="8">
      <t>ショケン</t>
    </rPh>
    <phoneticPr fontId="2"/>
  </si>
  <si>
    <t>プログラムの特に優れているところ</t>
    <phoneticPr fontId="2"/>
  </si>
  <si>
    <t>プログラムの主要な問題点</t>
    <phoneticPr fontId="2"/>
  </si>
  <si>
    <t>基準２　教育手段</t>
  </si>
  <si>
    <t>基準３　学習・教育到達目標の達成</t>
    <rPh sb="4" eb="6">
      <t>ガクシュウ</t>
    </rPh>
    <rPh sb="7" eb="9">
      <t>キョウイク</t>
    </rPh>
    <rPh sb="9" eb="11">
      <t>トウタツ</t>
    </rPh>
    <rPh sb="11" eb="13">
      <t>モクヒョウ</t>
    </rPh>
    <rPh sb="14" eb="16">
      <t>タッセイ</t>
    </rPh>
    <phoneticPr fontId="1"/>
  </si>
  <si>
    <t>基準４　教育改善</t>
  </si>
  <si>
    <t>基準１　学習・教育到達目標の設定と公開</t>
    <rPh sb="9" eb="11">
      <t>トウタツ</t>
    </rPh>
    <phoneticPr fontId="2"/>
  </si>
  <si>
    <t>【シラバスに基づく教育の実施と主体的な学習の促進】
プログラムは、シラバス等に基づいて教育を実施し、カリキュラムを運営していること。カリキュラムの運営にあたり、プログラムは、履修生に対して学習・教育到達目標に対する自身の達成度を継続的に点検・反映することを含む、主体的な学習を促す取り組みを実施していること。</t>
    <phoneticPr fontId="2"/>
  </si>
  <si>
    <t>【知識・能力観点から見た修了生の到達度点検】
プログラムは、学習・教育到達目標を達成した全修了生が学習・教育到達目標に含めた知識・能力観点(a)～(i)の内容を獲得していることを、点検・確認していること。</t>
    <phoneticPr fontId="2"/>
  </si>
  <si>
    <r>
      <t xml:space="preserve">【自立した技術者像の設定と公開・周知】
</t>
    </r>
    <r>
      <rPr>
        <u/>
        <sz val="10"/>
        <rFont val="ＭＳ 明朝"/>
        <family val="1"/>
        <charset val="128"/>
      </rPr>
      <t>プログラムは、育成しようとする自立した技術者像を公開し、プログラムに関わる教員及び学生に周知していること。この技術者像は、技術者に対する社会の要求や学生の要望に配慮の上、プログラムの伝統、資源、及び修了生の活躍が想定される分野等を考慮して定められていること。</t>
    </r>
    <phoneticPr fontId="2"/>
  </si>
  <si>
    <r>
      <t xml:space="preserve">【カリキュラム・ポリシーに基づく教育課程、科目の設計と開示】
</t>
    </r>
    <r>
      <rPr>
        <u/>
        <sz val="10"/>
        <rFont val="ＭＳ 明朝"/>
        <family val="1"/>
        <charset val="128"/>
      </rPr>
      <t>プログラムは、公開されている教育課程編成・実施の方針(カリキュラム・ポリシー)に基づく教育課程(カリキュラム)において、各学習・教育到達目標に関する達成度評価の方法及び基準、ならびに、科目ごとの学習・教育到達目標との対応、学習・教育内容、到達目標、評価方法、及び評価基準、を定め、授業計画書(シラバス)等によりプログラムに関わる教員及び学生に開示していること。なお、教育内容に関する必須事項を、必要に応じて個別基準で定める。</t>
    </r>
    <phoneticPr fontId="2"/>
  </si>
  <si>
    <r>
      <t xml:space="preserve">【教員団、教育支援体制の整備と教育の実施】
</t>
    </r>
    <r>
      <rPr>
        <u/>
        <sz val="10"/>
        <rFont val="ＭＳ 明朝"/>
        <family val="1"/>
        <charset val="128"/>
      </rPr>
      <t>プログラムは、上記2.1項、2.2項で定めたカリキュラムに基づく教育を適切に実施するための教員団及び教育支援体制を整備していること。この教育支援体制には、科目間の連携を図ってカリキュラムに基づく教育を円滑に実施する仕組み、及び、教員の教育に関する活動を評価した上で質的向上を図る仕組みを含むこと。加えて、プログラムは関係する教員にその体制を開示していること。なお、教員団及び教育支援体制に関する勘案事項を必要に応じて個別基準で定める。</t>
    </r>
    <phoneticPr fontId="2"/>
  </si>
  <si>
    <r>
      <t xml:space="preserve">【アドミッション・ポリシーとそれに基づく学生の受け入れ】
</t>
    </r>
    <r>
      <rPr>
        <u/>
        <sz val="10"/>
        <rFont val="ＭＳ 明朝"/>
        <family val="1"/>
        <charset val="128"/>
      </rPr>
      <t>プログラムは、カリキュラムに基づく教育に必要な資質を持った学生をプログラムに受け入れるために定めた受け入れ方針(アドミッション・ポリシー)を公開し</t>
    </r>
    <r>
      <rPr>
        <sz val="10"/>
        <rFont val="ＭＳ 明朝"/>
        <family val="1"/>
        <charset val="128"/>
      </rPr>
      <t>、かつ、同方針に基づいて学生を受け入れていること。</t>
    </r>
    <phoneticPr fontId="2"/>
  </si>
  <si>
    <r>
      <t xml:space="preserve">【教育環境及び学習支援環境の運用と開示】
</t>
    </r>
    <r>
      <rPr>
        <u/>
        <sz val="10"/>
        <rFont val="ＭＳ 明朝"/>
        <family val="1"/>
        <charset val="128"/>
      </rPr>
      <t>プログラム又はプログラムが所属する高等教育機関は、教育の実施及び履修生の学習支援のために必要な施設、設備、体制を保有し、それを維持・運用・更新するために必要な取り組みを行っていること。その取り組みをプログラムに関わる教員、教育支援体制の構成員、及び履修生に開示していること。</t>
    </r>
    <phoneticPr fontId="2"/>
  </si>
  <si>
    <r>
      <t xml:space="preserve">【内部質保証システムの構成・実施と開示】
</t>
    </r>
    <r>
      <rPr>
        <u/>
        <sz val="10"/>
        <rFont val="ＭＳ 明朝"/>
        <family val="1"/>
        <charset val="128"/>
      </rPr>
      <t>プログラム又はプログラムが所属する高等教育機関は、基準1～3に則してプログラムの教育活動を点検する内部質保証を組織的に実施し、かつ、その実施内容をプログラムに関わる教員に開示していること。この内部質保証の仕組みには、社会の要求や学生の要望に配慮し、かつ、仕組み自体の機能を点検できる機能を含むこと。</t>
    </r>
    <phoneticPr fontId="2"/>
  </si>
  <si>
    <r>
      <t xml:space="preserve">【継続的改善】
</t>
    </r>
    <r>
      <rPr>
        <u/>
        <sz val="10"/>
        <rFont val="ＭＳ 明朝"/>
        <family val="1"/>
        <charset val="128"/>
      </rPr>
      <t>プログラムは、教育点検の結果に基づいて教育活動を継続的に改善する仕組みを持ち</t>
    </r>
    <r>
      <rPr>
        <sz val="10"/>
        <rFont val="ＭＳ 明朝"/>
        <family val="1"/>
        <charset val="128"/>
      </rPr>
      <t>、それに関する活動を行っていること。</t>
    </r>
    <phoneticPr fontId="2"/>
  </si>
  <si>
    <r>
      <t xml:space="preserve">【学習・教育到達目標の設定と公開・周知】
</t>
    </r>
    <r>
      <rPr>
        <u/>
        <sz val="10"/>
        <rFont val="ＭＳ 明朝"/>
        <family val="1"/>
        <charset val="128"/>
      </rPr>
      <t>プログラムは、プログラム修了生全員がプログラム修了時に確実に身につけておくべき知識・能力として学習・教育到達目標を定め、公開し、かつ、プログラムに関わる教員及び学生に周知していること。この学習・教育到達目標は、自立した技術者像(認定基準1.1)への標（しるべ）となっており、下記の知識・能力観点(a)～(i)を水準を含めて具体化したものを含み、かつ、これら知識・能力観点に関して個別基準に定める事項が考慮されていること。</t>
    </r>
    <phoneticPr fontId="2"/>
  </si>
  <si>
    <t>予備審査報告書Ⅰ</t>
    <rPh sb="0" eb="2">
      <t>ヨビ</t>
    </rPh>
    <rPh sb="2" eb="4">
      <t>シンサ</t>
    </rPh>
    <rPh sb="4" eb="6">
      <t>ホウコク</t>
    </rPh>
    <rPh sb="6" eb="7">
      <t>ショ</t>
    </rPh>
    <phoneticPr fontId="2"/>
  </si>
  <si>
    <t>暫定認定可の場合の
有効期間：</t>
    <rPh sb="0" eb="2">
      <t>ザンテイ</t>
    </rPh>
    <rPh sb="2" eb="4">
      <t>ニンテイ</t>
    </rPh>
    <rPh sb="4" eb="5">
      <t>カ</t>
    </rPh>
    <rPh sb="6" eb="8">
      <t>バアイ</t>
    </rPh>
    <rPh sb="10" eb="12">
      <t>ユウコウ</t>
    </rPh>
    <rPh sb="12" eb="14">
      <t>キカン</t>
    </rPh>
    <phoneticPr fontId="2"/>
  </si>
  <si>
    <t>年</t>
    <rPh sb="0" eb="1">
      <t>ネン</t>
    </rPh>
    <phoneticPr fontId="2"/>
  </si>
  <si>
    <t>5年以外の有効期間を選択した場合、その理由</t>
    <rPh sb="1" eb="2">
      <t>ネン</t>
    </rPh>
    <rPh sb="2" eb="4">
      <t>イガイ</t>
    </rPh>
    <rPh sb="5" eb="7">
      <t>ユウコウ</t>
    </rPh>
    <rPh sb="7" eb="9">
      <t>キカン</t>
    </rPh>
    <rPh sb="10" eb="12">
      <t>センタク</t>
    </rPh>
    <rPh sb="14" eb="16">
      <t>バアイ</t>
    </rPh>
    <rPh sb="19" eb="21">
      <t>リユウ</t>
    </rPh>
    <phoneticPr fontId="2"/>
  </si>
  <si>
    <t>暫定認定可否判定の根拠</t>
    <rPh sb="0" eb="2">
      <t>ザンテイ</t>
    </rPh>
    <rPh sb="2" eb="4">
      <t>ニンテイ</t>
    </rPh>
    <rPh sb="4" eb="6">
      <t>カヒ</t>
    </rPh>
    <rPh sb="6" eb="8">
      <t>ハンテイ</t>
    </rPh>
    <rPh sb="9" eb="11">
      <t>コンキョ</t>
    </rPh>
    <phoneticPr fontId="2"/>
  </si>
  <si>
    <t>予備審査報告書Ⅰ</t>
    <rPh sb="0" eb="2">
      <t>ヨビ</t>
    </rPh>
    <rPh sb="2" eb="4">
      <t>シンサ</t>
    </rPh>
    <rPh sb="4" eb="7">
      <t>ホウコクショ</t>
    </rPh>
    <phoneticPr fontId="2"/>
  </si>
  <si>
    <t>プログラム名</t>
    <phoneticPr fontId="2"/>
  </si>
  <si>
    <t>予備審査報告書Ⅱ</t>
    <rPh sb="0" eb="2">
      <t>ヨビ</t>
    </rPh>
    <rPh sb="2" eb="4">
      <t>シンサ</t>
    </rPh>
    <rPh sb="4" eb="6">
      <t>ホウコク</t>
    </rPh>
    <rPh sb="6" eb="7">
      <t>ショ</t>
    </rPh>
    <phoneticPr fontId="2"/>
  </si>
  <si>
    <t>予備審査報告書Ⅱ</t>
    <rPh sb="0" eb="2">
      <t>ヨビ</t>
    </rPh>
    <rPh sb="2" eb="4">
      <t>シンサ</t>
    </rPh>
    <rPh sb="4" eb="7">
      <t>ホウコクショ</t>
    </rPh>
    <phoneticPr fontId="2"/>
  </si>
  <si>
    <t>別紙．予備審査委員会での審議・調整</t>
    <rPh sb="0" eb="2">
      <t>ベッシ</t>
    </rPh>
    <rPh sb="3" eb="5">
      <t>ヨビ</t>
    </rPh>
    <rPh sb="5" eb="7">
      <t>シンサ</t>
    </rPh>
    <rPh sb="7" eb="10">
      <t>イインカイ</t>
    </rPh>
    <rPh sb="12" eb="14">
      <t>シンギ</t>
    </rPh>
    <rPh sb="15" eb="17">
      <t>チョウセイ</t>
    </rPh>
    <phoneticPr fontId="2"/>
  </si>
  <si>
    <t>予備審査委員会での審議・調整</t>
    <rPh sb="0" eb="2">
      <t>ヨビ</t>
    </rPh>
    <rPh sb="2" eb="4">
      <t>シンサ</t>
    </rPh>
    <rPh sb="4" eb="7">
      <t>イインカイ</t>
    </rPh>
    <rPh sb="9" eb="11">
      <t>シンギ</t>
    </rPh>
    <rPh sb="12" eb="14">
      <t>チョウセイ</t>
    </rPh>
    <phoneticPr fontId="2"/>
  </si>
  <si>
    <t>予備審査委員会</t>
    <rPh sb="0" eb="2">
      <t>ヨビ</t>
    </rPh>
    <rPh sb="2" eb="4">
      <t>シンサ</t>
    </rPh>
    <rPh sb="4" eb="7">
      <t>イインカイ</t>
    </rPh>
    <phoneticPr fontId="2"/>
  </si>
  <si>
    <t>最終予備審査報告書</t>
    <rPh sb="0" eb="2">
      <t>サイシュウ</t>
    </rPh>
    <rPh sb="2" eb="4">
      <t>ヨビ</t>
    </rPh>
    <rPh sb="4" eb="6">
      <t>シンサ</t>
    </rPh>
    <rPh sb="6" eb="8">
      <t>ホウコク</t>
    </rPh>
    <rPh sb="8" eb="9">
      <t>ショ</t>
    </rPh>
    <phoneticPr fontId="2"/>
  </si>
  <si>
    <t>最終予備審査報告書</t>
    <rPh sb="0" eb="2">
      <t>サイシュウ</t>
    </rPh>
    <rPh sb="2" eb="4">
      <t>ヨビ</t>
    </rPh>
    <rPh sb="4" eb="6">
      <t>シンサ</t>
    </rPh>
    <rPh sb="6" eb="9">
      <t>ホウコクショ</t>
    </rPh>
    <phoneticPr fontId="2"/>
  </si>
  <si>
    <t>記入者(予備審査委員長)氏名</t>
    <rPh sb="0" eb="3">
      <t>キニュウシャ</t>
    </rPh>
    <rPh sb="4" eb="6">
      <t>ヨビ</t>
    </rPh>
    <rPh sb="6" eb="8">
      <t>シンサ</t>
    </rPh>
    <rPh sb="8" eb="10">
      <t>イイン</t>
    </rPh>
    <rPh sb="10" eb="11">
      <t>チョウ</t>
    </rPh>
    <rPh sb="12" eb="14">
      <t>シメイ</t>
    </rPh>
    <phoneticPr fontId="2"/>
  </si>
  <si>
    <t>記入者（認定・審査調整委員長）氏名</t>
    <rPh sb="0" eb="3">
      <t>キニュウシャ</t>
    </rPh>
    <rPh sb="4" eb="6">
      <t>ニンテイ</t>
    </rPh>
    <rPh sb="11" eb="14">
      <t>イインチョウ</t>
    </rPh>
    <rPh sb="15" eb="17">
      <t>シメイ</t>
    </rPh>
    <phoneticPr fontId="2"/>
  </si>
  <si>
    <t>暫定認定の可否案</t>
    <rPh sb="0" eb="2">
      <t>ザンテイ</t>
    </rPh>
    <rPh sb="2" eb="4">
      <t>ニンテイ</t>
    </rPh>
    <rPh sb="5" eb="7">
      <t>カヒ</t>
    </rPh>
    <rPh sb="7" eb="8">
      <t>アン</t>
    </rPh>
    <phoneticPr fontId="2"/>
  </si>
  <si>
    <t>暫定認定の場合の有効期間</t>
    <rPh sb="0" eb="2">
      <t>ザンテイ</t>
    </rPh>
    <rPh sb="2" eb="4">
      <t>ニンテイ</t>
    </rPh>
    <rPh sb="5" eb="7">
      <t>バアイ</t>
    </rPh>
    <rPh sb="8" eb="10">
      <t>ユウコウ</t>
    </rPh>
    <rPh sb="10" eb="12">
      <t>キカン</t>
    </rPh>
    <phoneticPr fontId="2"/>
  </si>
  <si>
    <t>（原則5年）</t>
    <rPh sb="1" eb="3">
      <t>ゲンソク</t>
    </rPh>
    <rPh sb="4" eb="5">
      <t>ネン</t>
    </rPh>
    <phoneticPr fontId="2"/>
  </si>
  <si>
    <t>別紙．委員会での審議・調整</t>
    <rPh sb="0" eb="2">
      <t>ベッシ</t>
    </rPh>
    <rPh sb="3" eb="6">
      <t>イインカイ</t>
    </rPh>
    <rPh sb="8" eb="10">
      <t>シンギ</t>
    </rPh>
    <rPh sb="11" eb="13">
      <t>チョウセイ</t>
    </rPh>
    <phoneticPr fontId="2"/>
  </si>
  <si>
    <t>審査結果総括</t>
    <rPh sb="0" eb="2">
      <t>シンサ</t>
    </rPh>
    <rPh sb="2" eb="4">
      <t>ケッカ</t>
    </rPh>
    <rPh sb="4" eb="6">
      <t>ソウカツ</t>
    </rPh>
    <phoneticPr fontId="2"/>
  </si>
  <si>
    <t>暫定認定の可否</t>
    <rPh sb="0" eb="2">
      <t>ザンテイ</t>
    </rPh>
    <rPh sb="2" eb="4">
      <t>ニンテイ</t>
    </rPh>
    <rPh sb="5" eb="7">
      <t>カヒ</t>
    </rPh>
    <phoneticPr fontId="2"/>
  </si>
  <si>
    <t>暫定認定期間</t>
    <rPh sb="0" eb="2">
      <t>ザンテイ</t>
    </rPh>
    <rPh sb="2" eb="4">
      <t>ニンテイ</t>
    </rPh>
    <rPh sb="4" eb="6">
      <t>キカン</t>
    </rPh>
    <phoneticPr fontId="2"/>
  </si>
  <si>
    <t>Ⅱ．審査チームの所見</t>
    <phoneticPr fontId="2"/>
  </si>
  <si>
    <t>Ⅲ．総合評価</t>
    <rPh sb="2" eb="6">
      <t>ソウゴウヒョウカ</t>
    </rPh>
    <phoneticPr fontId="2"/>
  </si>
  <si>
    <t>Ⅳ．</t>
    <phoneticPr fontId="2"/>
  </si>
  <si>
    <t>Ⅲ．暫定認定判定</t>
    <rPh sb="2" eb="4">
      <t>ザンテイ</t>
    </rPh>
    <rPh sb="4" eb="6">
      <t>ニンテイ</t>
    </rPh>
    <rPh sb="6" eb="8">
      <t>ハンテイ</t>
    </rPh>
    <phoneticPr fontId="2"/>
  </si>
  <si>
    <t>- 基本事項
- 行動記録
- 審査結果と指摘事項の記入例
- (1)プログラム点検書（実地確認最終面談時）　‥ プログラム点検書（実地確認最終面談時）の表題
- (1)審査結果と指摘事項 　‥ プログラム点検書（実地確認最終面談時）の本体
- (2)予備審査報告書Ⅰ　‥ 予備審査報告書Ⅰの表題、Ⅰ、Ⅱ、Ⅲ
- (2)審査結果と指摘事項　‥ 予備審査報告書ⅠのⅣ
- (3)予備審査報告書Ⅱ　‥ 予備審査報告書Ⅱの表題、Ⅰ、Ⅱ、Ⅲ、別紙
- (3)審査結果と指摘事項　‥ 予備審査報告書ⅡのⅣ
- (4)最終予備審査報告書　‥ 最終予備審査報告書の表題、Ⅰ、Ⅱ、Ⅲ、別紙
- (4)審査結果と指摘事項　‥ 最終予備審査報告書のⅣ</t>
    <rPh sb="16" eb="18">
      <t>シンサ</t>
    </rPh>
    <rPh sb="18" eb="20">
      <t>ケッカ</t>
    </rPh>
    <rPh sb="21" eb="23">
      <t>シテキ</t>
    </rPh>
    <rPh sb="23" eb="25">
      <t>ジコウ</t>
    </rPh>
    <rPh sb="26" eb="28">
      <t>キニュウ</t>
    </rPh>
    <rPh sb="28" eb="29">
      <t>レイ</t>
    </rPh>
    <rPh sb="44" eb="46">
      <t>ジッチ</t>
    </rPh>
    <rPh sb="46" eb="48">
      <t>カクニン</t>
    </rPh>
    <rPh sb="48" eb="50">
      <t>サイシュウ</t>
    </rPh>
    <rPh sb="50" eb="52">
      <t>メンダン</t>
    </rPh>
    <rPh sb="52" eb="53">
      <t>ジ</t>
    </rPh>
    <rPh sb="68" eb="70">
      <t>カクニン</t>
    </rPh>
    <rPh sb="109" eb="111">
      <t>カクニン</t>
    </rPh>
    <rPh sb="126" eb="128">
      <t>ヨビ</t>
    </rPh>
    <rPh sb="128" eb="130">
      <t>シンサ</t>
    </rPh>
    <rPh sb="130" eb="133">
      <t>ホウコクショ</t>
    </rPh>
    <rPh sb="137" eb="139">
      <t>ヨビ</t>
    </rPh>
    <rPh sb="139" eb="141">
      <t>シンサ</t>
    </rPh>
    <rPh sb="141" eb="144">
      <t>ホウコクショ</t>
    </rPh>
    <rPh sb="146" eb="148">
      <t>ヒョウダイ</t>
    </rPh>
    <rPh sb="172" eb="174">
      <t>ヨビ</t>
    </rPh>
    <rPh sb="174" eb="176">
      <t>シンサ</t>
    </rPh>
    <rPh sb="188" eb="190">
      <t>ヨビ</t>
    </rPh>
    <rPh sb="190" eb="192">
      <t>シンサ</t>
    </rPh>
    <rPh sb="192" eb="195">
      <t>ホウコクショ</t>
    </rPh>
    <rPh sb="199" eb="201">
      <t>ヨビ</t>
    </rPh>
    <rPh sb="201" eb="203">
      <t>シンサ</t>
    </rPh>
    <rPh sb="203" eb="206">
      <t>ホウコクショ</t>
    </rPh>
    <rPh sb="208" eb="210">
      <t>ヒョウダイ</t>
    </rPh>
    <rPh sb="217" eb="219">
      <t>ベッシ</t>
    </rPh>
    <rPh sb="253" eb="255">
      <t>サイシュウ</t>
    </rPh>
    <rPh sb="255" eb="257">
      <t>ヨビ</t>
    </rPh>
    <rPh sb="257" eb="259">
      <t>シンサ</t>
    </rPh>
    <rPh sb="259" eb="262">
      <t>ホウコクショ</t>
    </rPh>
    <rPh sb="265" eb="267">
      <t>サイシュウ</t>
    </rPh>
    <rPh sb="267" eb="269">
      <t>ヨビ</t>
    </rPh>
    <rPh sb="269" eb="271">
      <t>シンサ</t>
    </rPh>
    <rPh sb="271" eb="274">
      <t>ホウコクショ</t>
    </rPh>
    <rPh sb="275" eb="277">
      <t>ヒョウダイ</t>
    </rPh>
    <rPh sb="284" eb="286">
      <t>ベッシ</t>
    </rPh>
    <rPh sb="306" eb="308">
      <t>ヨビ</t>
    </rPh>
    <phoneticPr fontId="2"/>
  </si>
  <si>
    <t>例：
aaaであることを自己点検書添付資料の「xxx」により確認した。
bbbであることを大学ウェブサイトの「yyy」により確認した。
cccであることを実地審査のzzzとの面談により確認した。</t>
    <rPh sb="0" eb="1">
      <t>レイ</t>
    </rPh>
    <rPh sb="12" eb="14">
      <t>ジコ</t>
    </rPh>
    <rPh sb="14" eb="16">
      <t>テンケン</t>
    </rPh>
    <rPh sb="16" eb="17">
      <t>ショ</t>
    </rPh>
    <rPh sb="17" eb="19">
      <t>テンプ</t>
    </rPh>
    <rPh sb="19" eb="21">
      <t>シリョウ</t>
    </rPh>
    <rPh sb="30" eb="32">
      <t>カクニン</t>
    </rPh>
    <rPh sb="45" eb="47">
      <t>ダイガク</t>
    </rPh>
    <rPh sb="62" eb="64">
      <t>カクニン</t>
    </rPh>
    <rPh sb="77" eb="79">
      <t>ジッチ</t>
    </rPh>
    <rPh sb="79" eb="81">
      <t>シンサ</t>
    </rPh>
    <rPh sb="87" eb="89">
      <t>メンダン</t>
    </rPh>
    <rPh sb="92" eb="94">
      <t>カクニン</t>
    </rPh>
    <phoneticPr fontId="2"/>
  </si>
  <si>
    <t>根拠
（基準への適合が確認できた事項）</t>
    <rPh sb="0" eb="2">
      <t>コンキョ</t>
    </rPh>
    <rPh sb="4" eb="6">
      <t>キジュン</t>
    </rPh>
    <rPh sb="8" eb="10">
      <t>テキゴウ</t>
    </rPh>
    <rPh sb="11" eb="13">
      <t>カクニン</t>
    </rPh>
    <rPh sb="16" eb="18">
      <t>ジコウ</t>
    </rPh>
    <phoneticPr fontId="2"/>
  </si>
  <si>
    <t>根拠
（基準への適合が確認できた事項）</t>
    <rPh sb="0" eb="2">
      <t>コンキョ</t>
    </rPh>
    <phoneticPr fontId="2"/>
  </si>
  <si>
    <t>3.1</t>
  </si>
  <si>
    <t>【学習・教育到達目標の達成】
プログラムは、各科目の到達目標に対する達成度をシラバス等に記載の評価方法と評価基準で評価し、かつ、全修了生が修了時点ですべての学習・教育到達目標を達成したことを点検・確認していること。この達成度評価には、他のプログラム(他の学科や他の高等教育機関)で履修生が修得した単位についての認定も含む。</t>
  </si>
  <si>
    <t>同上</t>
    <rPh sb="0" eb="2">
      <t>ドウジョウ</t>
    </rPh>
    <phoneticPr fontId="2"/>
  </si>
  <si>
    <r>
      <t xml:space="preserve">【自立した技術者像の設定と公開・周知】
</t>
    </r>
    <r>
      <rPr>
        <u/>
        <sz val="10"/>
        <rFont val="ＭＳ 明朝"/>
        <family val="1"/>
        <charset val="128"/>
      </rPr>
      <t>プログラムは、育成しようとする自立した技術者像を公開し、プログラムに関わる教員及び学生に周知していること。この技術者像は、技術者に対する社会の要求や学生の要望に配慮の上、プログラムの伝統、資源、及び修了生の活躍が想定される分野等を考慮して定められていること。</t>
    </r>
    <rPh sb="1" eb="3">
      <t>ジリツ</t>
    </rPh>
    <rPh sb="5" eb="8">
      <t>ギジュツシャ</t>
    </rPh>
    <rPh sb="8" eb="9">
      <t>ゾウ</t>
    </rPh>
    <rPh sb="10" eb="12">
      <t>セッテイ</t>
    </rPh>
    <rPh sb="13" eb="15">
      <t>コウカイ</t>
    </rPh>
    <rPh sb="16" eb="18">
      <t>シュウチ</t>
    </rPh>
    <rPh sb="27" eb="29">
      <t>イクセイ</t>
    </rPh>
    <rPh sb="35" eb="37">
      <t>ジリツ</t>
    </rPh>
    <rPh sb="39" eb="42">
      <t>ギジュツシャ</t>
    </rPh>
    <rPh sb="42" eb="43">
      <t>ゾウ</t>
    </rPh>
    <rPh sb="44" eb="46">
      <t>コウカイ</t>
    </rPh>
    <rPh sb="54" eb="55">
      <t>カカ</t>
    </rPh>
    <rPh sb="57" eb="59">
      <t>キョウイン</t>
    </rPh>
    <rPh sb="61" eb="63">
      <t>ガクセイ</t>
    </rPh>
    <rPh sb="64" eb="66">
      <t>シュウチ</t>
    </rPh>
    <rPh sb="75" eb="78">
      <t>ギジュツシャ</t>
    </rPh>
    <rPh sb="78" eb="79">
      <t>ゾウ</t>
    </rPh>
    <rPh sb="81" eb="84">
      <t>ギジュツシャ</t>
    </rPh>
    <rPh sb="85" eb="86">
      <t>タイ</t>
    </rPh>
    <rPh sb="88" eb="90">
      <t>シャカイ</t>
    </rPh>
    <rPh sb="91" eb="93">
      <t>ヨウキュウ</t>
    </rPh>
    <rPh sb="94" eb="96">
      <t>ガクセイ</t>
    </rPh>
    <rPh sb="97" eb="99">
      <t>ヨウボウ</t>
    </rPh>
    <rPh sb="100" eb="102">
      <t>ハイリョ</t>
    </rPh>
    <rPh sb="103" eb="104">
      <t>ウエ</t>
    </rPh>
    <rPh sb="111" eb="113">
      <t>デントウ</t>
    </rPh>
    <rPh sb="114" eb="116">
      <t>シゲン</t>
    </rPh>
    <rPh sb="119" eb="122">
      <t>シュウリョウセイ</t>
    </rPh>
    <rPh sb="123" eb="125">
      <t>カツヤク</t>
    </rPh>
    <rPh sb="126" eb="128">
      <t>ソウテイ</t>
    </rPh>
    <rPh sb="131" eb="133">
      <t>ブンヤ</t>
    </rPh>
    <rPh sb="133" eb="134">
      <t>トウ</t>
    </rPh>
    <rPh sb="135" eb="137">
      <t>コウリョ</t>
    </rPh>
    <phoneticPr fontId="1"/>
  </si>
  <si>
    <t>実地確認前</t>
    <rPh sb="0" eb="2">
      <t>ジッチ</t>
    </rPh>
    <rPh sb="2" eb="4">
      <t>カクニン</t>
    </rPh>
    <rPh sb="4" eb="5">
      <t>マエ</t>
    </rPh>
    <phoneticPr fontId="2"/>
  </si>
  <si>
    <t>例：
左記により基準に適合している。左記により基準を満たしている。
***により確認した結果、***については***という懸念があり、改善が望まれる。
***により確認した結果、***については***という弱点があり、改善が必要である。
***の取り組みは非常に有効であると思われるため、さらなる改善を図りながら継続して実施していただきたい。</t>
    <rPh sb="0" eb="1">
      <t>レイ</t>
    </rPh>
    <rPh sb="3" eb="5">
      <t>サキ</t>
    </rPh>
    <rPh sb="18" eb="20">
      <t>サキ</t>
    </rPh>
    <rPh sb="62" eb="64">
      <t>ケネン</t>
    </rPh>
    <rPh sb="71" eb="72">
      <t>ノゾ</t>
    </rPh>
    <rPh sb="105" eb="107">
      <t>ジャクテン</t>
    </rPh>
    <rPh sb="111" eb="113">
      <t>カイゼン</t>
    </rPh>
    <rPh sb="114" eb="116">
      <t>ヒツヨウ</t>
    </rPh>
    <rPh sb="126" eb="127">
      <t>ト</t>
    </rPh>
    <rPh sb="128" eb="129">
      <t>ク</t>
    </rPh>
    <rPh sb="131" eb="133">
      <t>ヒジョウ</t>
    </rPh>
    <rPh sb="134" eb="136">
      <t>ユウコウ</t>
    </rPh>
    <rPh sb="140" eb="141">
      <t>オモ</t>
    </rPh>
    <rPh sb="151" eb="153">
      <t>カイゼン</t>
    </rPh>
    <rPh sb="154" eb="155">
      <t>ハカ</t>
    </rPh>
    <rPh sb="159" eb="161">
      <t>ケイゾク</t>
    </rPh>
    <rPh sb="163" eb="165">
      <t>ジッシ</t>
    </rPh>
    <phoneticPr fontId="2"/>
  </si>
  <si>
    <t>高等教育機関名
(学校名・学部学科名)</t>
    <phoneticPr fontId="2"/>
  </si>
  <si>
    <t>高等教育機関名
(学校名・学部学科名)</t>
    <rPh sb="0" eb="6">
      <t>コウトウキョウイクキカン</t>
    </rPh>
    <phoneticPr fontId="2"/>
  </si>
  <si>
    <t>遠隔調査、訪問調査日の決定</t>
    <rPh sb="0" eb="2">
      <t>エンカク</t>
    </rPh>
    <rPh sb="2" eb="4">
      <t>チョウサ</t>
    </rPh>
    <rPh sb="5" eb="7">
      <t>ホウモン</t>
    </rPh>
    <rPh sb="7" eb="9">
      <t>チョウサ</t>
    </rPh>
    <rPh sb="9" eb="10">
      <t>ビ</t>
    </rPh>
    <rPh sb="11" eb="13">
      <t>ケッテイ</t>
    </rPh>
    <phoneticPr fontId="2"/>
  </si>
  <si>
    <t>遠隔調査、訪問調査日の通知　(プログラム運営組織、審査チーム構成員、JABEE)</t>
    <rPh sb="9" eb="10">
      <t>ヒ</t>
    </rPh>
    <phoneticPr fontId="2"/>
  </si>
  <si>
    <t>* 最終面談前に、当該シートをPDFファイル化して、メンバーページ経由で教育機関に送付する。</t>
    <rPh sb="6" eb="7">
      <t>マエ</t>
    </rPh>
    <rPh sb="36" eb="40">
      <t>キョウイクキカン</t>
    </rPh>
    <phoneticPr fontId="2"/>
  </si>
  <si>
    <t>実地確認（遠隔調査／訪問調査／最終面談）</t>
    <rPh sb="0" eb="2">
      <t>ジッチシンサ</t>
    </rPh>
    <rPh sb="2" eb="4">
      <t>カクニン</t>
    </rPh>
    <rPh sb="5" eb="9">
      <t>エンカクチョウサ</t>
    </rPh>
    <rPh sb="10" eb="14">
      <t>ホウモンチョウサ</t>
    </rPh>
    <rPh sb="15" eb="19">
      <t>サイシュウメンダン</t>
    </rPh>
    <phoneticPr fontId="2"/>
  </si>
  <si>
    <t>ここには、遠隔調査、訪問調査および最終面談の経時的な行動記録等を記入</t>
    <rPh sb="32" eb="34">
      <t>キニュウ</t>
    </rPh>
    <phoneticPr fontId="2"/>
  </si>
  <si>
    <t>審査の種類</t>
    <rPh sb="0" eb="2">
      <t>シンサ</t>
    </rPh>
    <rPh sb="3" eb="5">
      <t>シュルイ</t>
    </rPh>
    <phoneticPr fontId="2"/>
  </si>
  <si>
    <t>高等教育機関名
(学校名 学部名 学科名 等)
(大学院名 研究科名 専攻名 等)</t>
    <rPh sb="0" eb="2">
      <t>コウトウ</t>
    </rPh>
    <rPh sb="2" eb="4">
      <t>キョウイク</t>
    </rPh>
    <rPh sb="4" eb="6">
      <t>キカン</t>
    </rPh>
    <rPh sb="6" eb="7">
      <t>メイ</t>
    </rPh>
    <rPh sb="9" eb="11">
      <t>ガッコウ</t>
    </rPh>
    <rPh sb="11" eb="12">
      <t>メイ</t>
    </rPh>
    <rPh sb="13" eb="15">
      <t>ガクブ</t>
    </rPh>
    <rPh sb="15" eb="16">
      <t>メイ</t>
    </rPh>
    <rPh sb="17" eb="19">
      <t>ガッカ</t>
    </rPh>
    <rPh sb="19" eb="20">
      <t>メイ</t>
    </rPh>
    <rPh sb="21" eb="22">
      <t>トウ</t>
    </rPh>
    <rPh sb="25" eb="28">
      <t>ダイガクイン</t>
    </rPh>
    <rPh sb="30" eb="33">
      <t>ケンキュウカ</t>
    </rPh>
    <rPh sb="35" eb="37">
      <t>センコウ</t>
    </rPh>
    <rPh sb="39" eb="40">
      <t>トウ</t>
    </rPh>
    <phoneticPr fontId="2"/>
  </si>
  <si>
    <t>高等教育機関名 英語表記
(学校名 学部名 学科名 等)
(大学院名 研究科名 専攻名 等)</t>
    <rPh sb="0" eb="2">
      <t>コウトウ</t>
    </rPh>
    <rPh sb="2" eb="4">
      <t>キョウイク</t>
    </rPh>
    <rPh sb="4" eb="6">
      <t>キカン</t>
    </rPh>
    <rPh sb="6" eb="7">
      <t>メイ</t>
    </rPh>
    <rPh sb="8" eb="10">
      <t>エイゴ</t>
    </rPh>
    <rPh sb="10" eb="12">
      <t>ヒョウキ</t>
    </rPh>
    <rPh sb="14" eb="16">
      <t>ガッコウ</t>
    </rPh>
    <rPh sb="16" eb="17">
      <t>メイ</t>
    </rPh>
    <rPh sb="18" eb="20">
      <t>ガクブ</t>
    </rPh>
    <rPh sb="20" eb="21">
      <t>メイ</t>
    </rPh>
    <rPh sb="22" eb="24">
      <t>ガッカ</t>
    </rPh>
    <rPh sb="24" eb="25">
      <t>メイ</t>
    </rPh>
    <rPh sb="26" eb="27">
      <t>トウ</t>
    </rPh>
    <rPh sb="44" eb="45">
      <t>トウ</t>
    </rPh>
    <phoneticPr fontId="2"/>
  </si>
  <si>
    <t>遠隔調査実施日（最終日）</t>
    <rPh sb="0" eb="4">
      <t>エンカクチョウサ</t>
    </rPh>
    <rPh sb="4" eb="7">
      <t>ジッシビ</t>
    </rPh>
    <rPh sb="8" eb="11">
      <t>サイシュウビ</t>
    </rPh>
    <phoneticPr fontId="2"/>
  </si>
  <si>
    <t>訪問調査実施日</t>
    <rPh sb="0" eb="4">
      <t>ホウモンチョウサ</t>
    </rPh>
    <rPh sb="4" eb="7">
      <t>ジッシビ</t>
    </rPh>
    <phoneticPr fontId="2"/>
  </si>
  <si>
    <t>プログラム点検書（最終面談時）提出日</t>
    <rPh sb="5" eb="7">
      <t>テンケン</t>
    </rPh>
    <rPh sb="7" eb="8">
      <t>ショ</t>
    </rPh>
    <rPh sb="9" eb="11">
      <t>サイシュウ</t>
    </rPh>
    <rPh sb="11" eb="13">
      <t>メンダン</t>
    </rPh>
    <rPh sb="13" eb="14">
      <t>ジ</t>
    </rPh>
    <rPh sb="15" eb="17">
      <t>テイシュツ</t>
    </rPh>
    <rPh sb="17" eb="18">
      <t>ビ</t>
    </rPh>
    <phoneticPr fontId="2"/>
  </si>
  <si>
    <t>最終面談実施日</t>
    <rPh sb="0" eb="4">
      <t>サイシュウメンダン</t>
    </rPh>
    <rPh sb="4" eb="7">
      <t>ジッシビ</t>
    </rPh>
    <phoneticPr fontId="2"/>
  </si>
  <si>
    <t>(最終面談時）*</t>
    <rPh sb="1" eb="3">
      <t>サイシュウ</t>
    </rPh>
    <rPh sb="3" eb="5">
      <t>メンダン</t>
    </rPh>
    <rPh sb="5" eb="6">
      <t>ジ</t>
    </rPh>
    <phoneticPr fontId="2"/>
  </si>
  <si>
    <t>遠隔調査実施日</t>
    <rPh sb="0" eb="4">
      <t>エンカクチョウサ</t>
    </rPh>
    <rPh sb="4" eb="6">
      <t>ジッシ</t>
    </rPh>
    <phoneticPr fontId="2"/>
  </si>
  <si>
    <t>訪問調査実施日</t>
    <rPh sb="0" eb="4">
      <t>ホウモンチョウサ</t>
    </rPh>
    <rPh sb="4" eb="7">
      <t>ジッシビ</t>
    </rPh>
    <phoneticPr fontId="2"/>
  </si>
  <si>
    <t>最終面談実施日</t>
    <rPh sb="0" eb="4">
      <t>サイシュウメンダン</t>
    </rPh>
    <rPh sb="4" eb="7">
      <t>ジッシビ</t>
    </rPh>
    <phoneticPr fontId="2"/>
  </si>
  <si>
    <r>
      <t>このプログラム点検書・審査報告書は、</t>
    </r>
    <r>
      <rPr>
        <sz val="10"/>
        <color rgb="FFFF0000"/>
        <rFont val="ＭＳ Ｐゴシック"/>
        <family val="3"/>
        <charset val="128"/>
      </rPr>
      <t>2026</t>
    </r>
    <r>
      <rPr>
        <sz val="10"/>
        <rFont val="ＭＳ Ｐゴシック"/>
        <family val="3"/>
        <charset val="128"/>
      </rPr>
      <t>年度に実施する予備審査で使用するものです。</t>
    </r>
    <rPh sb="15" eb="16">
      <t>ショ</t>
    </rPh>
    <rPh sb="25" eb="27">
      <t>ジッシ</t>
    </rPh>
    <rPh sb="29" eb="31">
      <t>ヨビ</t>
    </rPh>
    <phoneticPr fontId="2"/>
  </si>
  <si>
    <r>
      <t>　　　　　　　　《予備審査》
　　プログラム点検書・審査報告書</t>
    </r>
    <r>
      <rPr>
        <sz val="14"/>
        <color theme="1"/>
        <rFont val="ＭＳ Ｐゴシック"/>
        <family val="3"/>
        <charset val="128"/>
      </rPr>
      <t xml:space="preserve">
</t>
    </r>
    <r>
      <rPr>
        <sz val="16"/>
        <color theme="1"/>
        <rFont val="ＭＳ Ｐゴシック"/>
        <family val="3"/>
        <charset val="128"/>
      </rPr>
      <t>　　　　対応基準：日本技術者教育認定基準（2019年度～）
　　　　適用年度：2026年度
　　　　認定種別：全認定種別共通</t>
    </r>
    <rPh sb="9" eb="11">
      <t>ヨビ</t>
    </rPh>
    <rPh sb="11" eb="13">
      <t>シンサ</t>
    </rPh>
    <rPh sb="22" eb="24">
      <t>テンケン</t>
    </rPh>
    <rPh sb="24" eb="25">
      <t>ショ</t>
    </rPh>
    <rPh sb="26" eb="28">
      <t>シンサ</t>
    </rPh>
    <rPh sb="28" eb="30">
      <t>ホウコク</t>
    </rPh>
    <rPh sb="30" eb="31">
      <t>ショ</t>
    </rPh>
    <rPh sb="39" eb="41">
      <t>キジュン</t>
    </rPh>
    <rPh sb="42" eb="44">
      <t>ニホン</t>
    </rPh>
    <rPh sb="44" eb="47">
      <t>ギジュツシャ</t>
    </rPh>
    <rPh sb="47" eb="49">
      <t>キョウイク</t>
    </rPh>
    <rPh sb="49" eb="51">
      <t>ニンテイ</t>
    </rPh>
    <rPh sb="51" eb="53">
      <t>キジュン</t>
    </rPh>
    <rPh sb="58" eb="60">
      <t>ネンド</t>
    </rPh>
    <rPh sb="67" eb="69">
      <t>テキヨウ</t>
    </rPh>
    <rPh sb="69" eb="71">
      <t>ネンド</t>
    </rPh>
    <rPh sb="76" eb="78">
      <t>ネンド</t>
    </rPh>
    <rPh sb="83" eb="85">
      <t>ニンテイ</t>
    </rPh>
    <rPh sb="85" eb="87">
      <t>シュベツ</t>
    </rPh>
    <rPh sb="88" eb="89">
      <t>ゼン</t>
    </rPh>
    <rPh sb="89" eb="91">
      <t>ニンテイ</t>
    </rPh>
    <rPh sb="91" eb="93">
      <t>シュベツ</t>
    </rPh>
    <rPh sb="93" eb="95">
      <t>キョウツウ</t>
    </rPh>
    <phoneticPr fontId="2"/>
  </si>
  <si>
    <t>対応基準： 日本技術者教育認定基準（2019年度～）
適用年度： 2026年度
認定種別： 全認定種別共通</t>
    <rPh sb="0" eb="2">
      <t>タイオウ</t>
    </rPh>
    <rPh sb="2" eb="4">
      <t>キジュン</t>
    </rPh>
    <rPh sb="6" eb="8">
      <t>ニホン</t>
    </rPh>
    <rPh sb="8" eb="11">
      <t>ギジュツシャ</t>
    </rPh>
    <rPh sb="11" eb="13">
      <t>キョウイク</t>
    </rPh>
    <rPh sb="13" eb="15">
      <t>ニンテイ</t>
    </rPh>
    <rPh sb="15" eb="17">
      <t>キジュン</t>
    </rPh>
    <rPh sb="22" eb="24">
      <t>ネンド</t>
    </rPh>
    <rPh sb="27" eb="29">
      <t>テキヨウ</t>
    </rPh>
    <rPh sb="29" eb="31">
      <t>ネンド</t>
    </rPh>
    <rPh sb="37" eb="39">
      <t>ネンド</t>
    </rPh>
    <rPh sb="40" eb="42">
      <t>ニンテイ</t>
    </rPh>
    <rPh sb="42" eb="44">
      <t>シュベツ</t>
    </rPh>
    <rPh sb="46" eb="47">
      <t>ゼン</t>
    </rPh>
    <rPh sb="47" eb="49">
      <t>ニンテイ</t>
    </rPh>
    <rPh sb="49" eb="51">
      <t>シュベツ</t>
    </rPh>
    <rPh sb="51" eb="53">
      <t>キョウツウ</t>
    </rPh>
    <phoneticPr fontId="2"/>
  </si>
  <si>
    <t>対応基準：日本技術者教育認定基準（2019年度～）
適用年度：2026年度
認定種別： 全認定種別共通</t>
    <rPh sb="44" eb="45">
      <t>ゼン</t>
    </rPh>
    <rPh sb="45" eb="47">
      <t>ニンテイ</t>
    </rPh>
    <rPh sb="47" eb="49">
      <t>シュベツ</t>
    </rPh>
    <rPh sb="49" eb="51">
      <t>キョウツウ</t>
    </rPh>
    <phoneticPr fontId="2"/>
  </si>
  <si>
    <t>対応基準： 日本技術者教育認定基準（2019年度～）
適用年度： 2026年度
認定種別： 全認定種別共通</t>
    <rPh sb="46" eb="47">
      <t>ゼン</t>
    </rPh>
    <rPh sb="47" eb="49">
      <t>ニンテイ</t>
    </rPh>
    <rPh sb="49" eb="51">
      <t>シュベツ</t>
    </rPh>
    <rPh sb="51" eb="53">
      <t>キョウツウ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</si>
</sst>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quot;年&quot;m&quot;月&quot;d&quot;日&quot;;@"/>
    <numFmt numFmtId="177" formatCode="yyyy/m/d\ h:mm;@"/>
  </numFmts>
  <fonts count="40">
    <font>
      <sz val="12"/>
      <name val="Osaka"/>
      <family val="3"/>
      <charset val="128"/>
    </font>
    <font>
      <b/>
      <sz val="12"/>
      <name val="Osaka"/>
      <family val="3"/>
      <charset val="128"/>
    </font>
    <font>
      <sz val="6"/>
      <name val="Osaka"/>
      <family val="3"/>
      <charset val="128"/>
    </font>
    <font>
      <sz val="10"/>
      <name val="ＭＳ 明朝"/>
      <family val="1"/>
      <charset val="128"/>
    </font>
    <font>
      <u/>
      <sz val="12"/>
      <color indexed="12"/>
      <name val="Osaka"/>
      <family val="3"/>
      <charset val="128"/>
    </font>
    <font>
      <sz val="12"/>
      <name val="ＭＳ ゴシック"/>
      <family val="3"/>
      <charset val="128"/>
    </font>
    <font>
      <b/>
      <sz val="9"/>
      <color indexed="81"/>
      <name val="ＭＳ Ｐゴシック"/>
      <family val="3"/>
      <charset val="128"/>
    </font>
    <font>
      <sz val="12"/>
      <name val="ＭＳ Ｐゴシック"/>
      <family val="3"/>
      <charset val="128"/>
    </font>
    <font>
      <sz val="10"/>
      <name val="ＭＳ Ｐゴシック"/>
      <family val="3"/>
      <charset val="128"/>
    </font>
    <font>
      <sz val="8"/>
      <name val="ＭＳ Ｐゴシック"/>
      <family val="3"/>
      <charset val="128"/>
    </font>
    <font>
      <sz val="14"/>
      <name val="ＭＳ Ｐゴシック"/>
      <family val="3"/>
      <charset val="128"/>
    </font>
    <font>
      <b/>
      <sz val="12"/>
      <color indexed="10"/>
      <name val="ＭＳ Ｐゴシック"/>
      <family val="3"/>
      <charset val="128"/>
    </font>
    <font>
      <sz val="20"/>
      <name val="ＭＳ Ｐゴシック"/>
      <family val="3"/>
      <charset val="128"/>
    </font>
    <font>
      <sz val="36"/>
      <name val="ＭＳ Ｐゴシック"/>
      <family val="3"/>
      <charset val="128"/>
    </font>
    <font>
      <sz val="11"/>
      <name val="ＭＳ Ｐゴシック"/>
      <family val="3"/>
      <charset val="128"/>
    </font>
    <font>
      <sz val="16"/>
      <name val="ＭＳ Ｐゴシック"/>
      <family val="3"/>
      <charset val="128"/>
    </font>
    <font>
      <sz val="9"/>
      <color indexed="81"/>
      <name val="ＭＳ Ｐゴシック"/>
      <family val="3"/>
      <charset val="128"/>
    </font>
    <font>
      <sz val="12"/>
      <name val="ＭＳ 明朝"/>
      <family val="1"/>
      <charset val="128"/>
    </font>
    <font>
      <sz val="12"/>
      <name val="Osaka"/>
      <family val="3"/>
      <charset val="128"/>
    </font>
    <font>
      <sz val="24"/>
      <name val="ＭＳ Ｐゴシック"/>
      <family val="3"/>
      <charset val="128"/>
    </font>
    <font>
      <u/>
      <sz val="12"/>
      <color indexed="12"/>
      <name val="ＭＳ Ｐゴシック"/>
      <family val="3"/>
      <charset val="128"/>
    </font>
    <font>
      <sz val="12"/>
      <color indexed="9"/>
      <name val="ＭＳ Ｐゴシック"/>
      <family val="3"/>
      <charset val="128"/>
    </font>
    <font>
      <sz val="6"/>
      <name val="ＭＳ Ｐゴシック"/>
      <family val="3"/>
      <charset val="128"/>
    </font>
    <font>
      <sz val="12"/>
      <color indexed="10"/>
      <name val="ＭＳ Ｐゴシック"/>
      <family val="3"/>
      <charset val="128"/>
    </font>
    <font>
      <sz val="10"/>
      <color indexed="10"/>
      <name val="ＭＳ Ｐゴシック"/>
      <family val="3"/>
      <charset val="128"/>
    </font>
    <font>
      <sz val="12"/>
      <color indexed="12"/>
      <name val="ＭＳ Ｐゴシック"/>
      <family val="3"/>
      <charset val="128"/>
    </font>
    <font>
      <sz val="12"/>
      <name val="ＭＳ Ｐゴシック"/>
      <family val="3"/>
      <charset val="128"/>
    </font>
    <font>
      <sz val="11"/>
      <color theme="1"/>
      <name val="ＭＳ Ｐゴシック"/>
      <family val="3"/>
      <charset val="128"/>
      <scheme val="minor"/>
    </font>
    <font>
      <sz val="15"/>
      <name val="ＭＳ Ｐゴシック"/>
      <family val="3"/>
      <charset val="128"/>
    </font>
    <font>
      <strike/>
      <sz val="10"/>
      <color rgb="FFFF0000"/>
      <name val="ＭＳ Ｐゴシック"/>
      <family val="3"/>
      <charset val="128"/>
    </font>
    <font>
      <strike/>
      <sz val="10"/>
      <color rgb="FF0070C0"/>
      <name val="ＭＳ Ｐゴシック"/>
      <family val="3"/>
      <charset val="128"/>
    </font>
    <font>
      <sz val="9"/>
      <color indexed="81"/>
      <name val="MS P ゴシック"/>
      <family val="3"/>
      <charset val="128"/>
    </font>
    <font>
      <sz val="12"/>
      <color rgb="FFFF0000"/>
      <name val="ＭＳ 明朝"/>
      <family val="1"/>
      <charset val="128"/>
    </font>
    <font>
      <sz val="11"/>
      <color indexed="81"/>
      <name val="MS P ゴシック"/>
      <family val="3"/>
      <charset val="128"/>
    </font>
    <font>
      <u/>
      <sz val="10"/>
      <name val="ＭＳ 明朝"/>
      <family val="1"/>
      <charset val="128"/>
    </font>
    <font>
      <sz val="12"/>
      <color theme="1"/>
      <name val="ＭＳ Ｐゴシック"/>
      <family val="3"/>
      <charset val="128"/>
    </font>
    <font>
      <sz val="10"/>
      <color rgb="FFFF0000"/>
      <name val="ＭＳ Ｐゴシック"/>
      <family val="3"/>
      <charset val="128"/>
    </font>
    <font>
      <sz val="28"/>
      <color theme="1"/>
      <name val="ＭＳ Ｐゴシック"/>
      <family val="3"/>
      <charset val="128"/>
    </font>
    <font>
      <sz val="14"/>
      <color theme="1"/>
      <name val="ＭＳ Ｐゴシック"/>
      <family val="3"/>
      <charset val="128"/>
    </font>
    <font>
      <sz val="16"/>
      <color theme="1"/>
      <name val="ＭＳ Ｐゴシック"/>
      <family val="3"/>
      <charset val="128"/>
    </font>
  </fonts>
  <fills count="13">
    <fill>
      <patternFill patternType="none"/>
    </fill>
    <fill>
      <patternFill patternType="gray125"/>
    </fill>
    <fill>
      <patternFill patternType="solid">
        <fgColor indexed="22"/>
        <bgColor indexed="64"/>
      </patternFill>
    </fill>
    <fill>
      <patternFill patternType="solid">
        <fgColor indexed="43"/>
        <bgColor indexed="64"/>
      </patternFill>
    </fill>
    <fill>
      <patternFill patternType="solid">
        <fgColor indexed="27"/>
        <bgColor indexed="64"/>
      </patternFill>
    </fill>
    <fill>
      <patternFill patternType="solid">
        <fgColor indexed="26"/>
        <bgColor indexed="64"/>
      </patternFill>
    </fill>
    <fill>
      <patternFill patternType="solid">
        <fgColor indexed="45"/>
        <bgColor indexed="64"/>
      </patternFill>
    </fill>
    <fill>
      <patternFill patternType="solid">
        <fgColor indexed="51"/>
        <bgColor indexed="64"/>
      </patternFill>
    </fill>
    <fill>
      <patternFill patternType="solid">
        <fgColor rgb="FFCCFFCC"/>
        <bgColor indexed="64"/>
      </patternFill>
    </fill>
    <fill>
      <patternFill patternType="solid">
        <fgColor rgb="FFDEBDFF"/>
        <bgColor indexed="64"/>
      </patternFill>
    </fill>
    <fill>
      <patternFill patternType="solid">
        <fgColor indexed="65"/>
        <bgColor indexed="64"/>
      </patternFill>
    </fill>
    <fill>
      <patternFill patternType="solid">
        <fgColor rgb="FFFFFF99"/>
        <bgColor indexed="64"/>
      </patternFill>
    </fill>
    <fill>
      <patternFill patternType="gray125">
        <bgColor auto="1"/>
      </patternFill>
    </fill>
  </fills>
  <borders count="63">
    <border>
      <left/>
      <right/>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top/>
      <bottom style="thin">
        <color indexed="64"/>
      </bottom>
      <diagonal/>
    </border>
    <border>
      <left style="thin">
        <color indexed="64"/>
      </left>
      <right/>
      <top/>
      <bottom/>
      <diagonal/>
    </border>
    <border>
      <left/>
      <right style="medium">
        <color indexed="64"/>
      </right>
      <top/>
      <bottom/>
      <diagonal/>
    </border>
    <border>
      <left/>
      <right/>
      <top style="thin">
        <color indexed="64"/>
      </top>
      <bottom style="thin">
        <color indexed="64"/>
      </bottom>
      <diagonal/>
    </border>
    <border>
      <left/>
      <right style="medium">
        <color indexed="64"/>
      </right>
      <top/>
      <bottom style="thin">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top/>
      <bottom style="medium">
        <color indexed="64"/>
      </bottom>
      <diagonal/>
    </border>
    <border>
      <left style="thin">
        <color indexed="64"/>
      </left>
      <right/>
      <top style="thin">
        <color indexed="64"/>
      </top>
      <bottom/>
      <diagonal/>
    </border>
    <border>
      <left/>
      <right style="thin">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thin">
        <color indexed="64"/>
      </left>
      <right style="thin">
        <color indexed="64"/>
      </right>
      <top style="medium">
        <color indexed="64"/>
      </top>
      <bottom/>
      <diagonal/>
    </border>
    <border>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s>
  <cellStyleXfs count="4">
    <xf numFmtId="0" fontId="0" fillId="0" borderId="0"/>
    <xf numFmtId="0" fontId="4" fillId="0" borderId="0" applyNumberFormat="0" applyFill="0" applyBorder="0" applyAlignment="0" applyProtection="0">
      <alignment vertical="top"/>
      <protection locked="0"/>
    </xf>
    <xf numFmtId="0" fontId="27" fillId="0" borderId="0">
      <alignment vertical="center"/>
    </xf>
    <xf numFmtId="0" fontId="14" fillId="0" borderId="0"/>
  </cellStyleXfs>
  <cellXfs count="383">
    <xf numFmtId="0" fontId="0" fillId="0" borderId="0" xfId="0"/>
    <xf numFmtId="0" fontId="7" fillId="0" borderId="0" xfId="0" applyFont="1"/>
    <xf numFmtId="0" fontId="14" fillId="0" borderId="0" xfId="0" applyFont="1" applyAlignment="1">
      <alignment horizontal="center" vertical="top"/>
    </xf>
    <xf numFmtId="0" fontId="10" fillId="0" borderId="0" xfId="0" applyFont="1"/>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11" fillId="0" borderId="0" xfId="0" applyFont="1"/>
    <xf numFmtId="0" fontId="11" fillId="0" borderId="0" xfId="0" applyFont="1" applyAlignment="1">
      <alignment vertical="top"/>
    </xf>
    <xf numFmtId="0" fontId="9" fillId="0" borderId="0" xfId="0" applyFont="1"/>
    <xf numFmtId="0" fontId="7" fillId="0" borderId="0" xfId="0" applyFont="1" applyAlignment="1">
      <alignment horizontal="right"/>
    </xf>
    <xf numFmtId="0" fontId="7" fillId="0" borderId="0" xfId="0" applyFont="1" applyAlignment="1">
      <alignment horizontal="left" wrapText="1"/>
    </xf>
    <xf numFmtId="0" fontId="7" fillId="0" borderId="0" xfId="0" applyFont="1" applyAlignment="1">
      <alignment horizontal="left"/>
    </xf>
    <xf numFmtId="0" fontId="7" fillId="2" borderId="4" xfId="0" applyFont="1" applyFill="1" applyBorder="1" applyAlignment="1">
      <alignment horizontal="center" vertical="center"/>
    </xf>
    <xf numFmtId="0" fontId="7" fillId="0" borderId="6" xfId="0" applyFont="1" applyBorder="1" applyAlignment="1">
      <alignment vertical="center" wrapText="1"/>
    </xf>
    <xf numFmtId="0" fontId="7" fillId="0" borderId="0" xfId="0" applyFont="1" applyAlignment="1">
      <alignment horizontal="right" vertical="center"/>
    </xf>
    <xf numFmtId="0" fontId="8" fillId="0" borderId="0" xfId="0" applyFont="1" applyAlignment="1">
      <alignment wrapText="1"/>
    </xf>
    <xf numFmtId="0" fontId="7" fillId="2" borderId="5" xfId="0" applyFont="1" applyFill="1" applyBorder="1"/>
    <xf numFmtId="0" fontId="8" fillId="0" borderId="0" xfId="0" applyFont="1" applyAlignment="1">
      <alignment horizontal="left" vertical="top" indent="1"/>
    </xf>
    <xf numFmtId="0" fontId="8" fillId="0" borderId="0" xfId="0" applyFont="1" applyAlignment="1">
      <alignment horizontal="left" vertical="top" wrapText="1" indent="1"/>
    </xf>
    <xf numFmtId="0" fontId="7" fillId="0" borderId="0" xfId="0" applyFont="1" applyAlignment="1">
      <alignment vertical="top"/>
    </xf>
    <xf numFmtId="0" fontId="8" fillId="0" borderId="0" xfId="0" applyFont="1" applyAlignment="1">
      <alignment horizontal="left" vertical="top" wrapText="1"/>
    </xf>
    <xf numFmtId="0" fontId="14" fillId="3" borderId="0" xfId="0" applyFont="1" applyFill="1" applyAlignment="1">
      <alignment vertical="top"/>
    </xf>
    <xf numFmtId="0" fontId="7" fillId="0" borderId="0" xfId="0" applyFont="1" applyAlignment="1">
      <alignment wrapText="1"/>
    </xf>
    <xf numFmtId="0" fontId="0" fillId="0" borderId="0" xfId="0" applyProtection="1">
      <protection locked="0"/>
    </xf>
    <xf numFmtId="0" fontId="7" fillId="0" borderId="15" xfId="0" applyFont="1" applyBorder="1" applyAlignment="1">
      <alignment horizontal="center" vertical="center"/>
    </xf>
    <xf numFmtId="0" fontId="7" fillId="0" borderId="2" xfId="0" applyFont="1" applyBorder="1" applyAlignment="1">
      <alignment horizontal="center" wrapText="1"/>
    </xf>
    <xf numFmtId="0" fontId="7" fillId="0" borderId="3" xfId="0" applyFont="1" applyBorder="1" applyAlignment="1">
      <alignment horizontal="center" wrapText="1"/>
    </xf>
    <xf numFmtId="14" fontId="0" fillId="0" borderId="0" xfId="0" applyNumberFormat="1"/>
    <xf numFmtId="0" fontId="12" fillId="0" borderId="0" xfId="0" applyFont="1" applyAlignment="1">
      <alignment horizontal="center"/>
    </xf>
    <xf numFmtId="176" fontId="12" fillId="0" borderId="0" xfId="0" applyNumberFormat="1" applyFont="1" applyAlignment="1">
      <alignment horizontal="center"/>
    </xf>
    <xf numFmtId="0" fontId="7" fillId="0" borderId="7" xfId="0" applyFont="1" applyBorder="1" applyAlignment="1">
      <alignment horizontal="center" vertical="center"/>
    </xf>
    <xf numFmtId="0" fontId="8" fillId="0" borderId="0" xfId="0" applyFont="1" applyAlignment="1">
      <alignment vertical="center" wrapText="1"/>
    </xf>
    <xf numFmtId="0" fontId="7" fillId="0" borderId="6" xfId="0" applyFont="1" applyBorder="1" applyAlignment="1">
      <alignment horizontal="center" vertical="center"/>
    </xf>
    <xf numFmtId="0" fontId="7" fillId="0" borderId="7" xfId="0" applyFont="1" applyBorder="1" applyAlignment="1">
      <alignment horizontal="center"/>
    </xf>
    <xf numFmtId="0" fontId="15" fillId="0" borderId="0" xfId="0" applyFont="1"/>
    <xf numFmtId="0" fontId="15" fillId="0" borderId="0" xfId="0" applyFont="1" applyAlignment="1">
      <alignment vertical="center"/>
    </xf>
    <xf numFmtId="0" fontId="7" fillId="0" borderId="6" xfId="0" applyFont="1" applyBorder="1" applyAlignment="1">
      <alignment vertical="center"/>
    </xf>
    <xf numFmtId="0" fontId="19" fillId="0" borderId="0" xfId="0" applyFont="1" applyAlignment="1">
      <alignment horizontal="center" vertical="center"/>
    </xf>
    <xf numFmtId="0" fontId="19" fillId="0" borderId="0" xfId="0" applyFont="1" applyAlignment="1">
      <alignment horizontal="center" vertical="center" wrapText="1"/>
    </xf>
    <xf numFmtId="0" fontId="8" fillId="0" borderId="0" xfId="0" applyFont="1" applyAlignment="1">
      <alignment horizontal="left"/>
    </xf>
    <xf numFmtId="0" fontId="20" fillId="0" borderId="0" xfId="1" applyFont="1" applyAlignment="1" applyProtection="1"/>
    <xf numFmtId="0" fontId="7" fillId="0" borderId="22" xfId="0" applyFont="1" applyBorder="1" applyAlignment="1">
      <alignment vertical="center" wrapText="1"/>
    </xf>
    <xf numFmtId="0" fontId="7" fillId="0" borderId="0" xfId="0" applyFont="1" applyAlignment="1">
      <alignment vertical="center"/>
    </xf>
    <xf numFmtId="0" fontId="7" fillId="0" borderId="4" xfId="0" applyFont="1" applyBorder="1" applyAlignment="1">
      <alignment vertical="center" wrapText="1"/>
    </xf>
    <xf numFmtId="0" fontId="7" fillId="0" borderId="10" xfId="0" applyFont="1" applyBorder="1" applyAlignment="1">
      <alignment vertical="center" wrapText="1"/>
    </xf>
    <xf numFmtId="0" fontId="7" fillId="0" borderId="24" xfId="0" applyFont="1" applyBorder="1" applyAlignment="1">
      <alignment vertical="center"/>
    </xf>
    <xf numFmtId="0" fontId="21" fillId="0" borderId="0" xfId="0" applyFont="1" applyAlignment="1">
      <alignment vertical="center"/>
    </xf>
    <xf numFmtId="0" fontId="7" fillId="0" borderId="0" xfId="0" applyFont="1" applyAlignment="1">
      <alignment vertical="center" wrapText="1"/>
    </xf>
    <xf numFmtId="0" fontId="7" fillId="0" borderId="0" xfId="0" applyFont="1" applyAlignment="1">
      <alignment horizontal="right" vertical="center" wrapText="1"/>
    </xf>
    <xf numFmtId="0" fontId="7" fillId="0" borderId="0" xfId="0" applyFont="1" applyAlignment="1">
      <alignment horizontal="center"/>
    </xf>
    <xf numFmtId="0" fontId="7" fillId="0" borderId="5" xfId="0" applyFont="1" applyBorder="1" applyAlignment="1">
      <alignment vertical="center" wrapText="1"/>
    </xf>
    <xf numFmtId="0" fontId="7" fillId="0" borderId="24" xfId="0" applyFont="1" applyBorder="1" applyAlignment="1">
      <alignment horizontal="left" vertical="center" wrapText="1"/>
    </xf>
    <xf numFmtId="176" fontId="7" fillId="0" borderId="12" xfId="0" applyNumberFormat="1" applyFont="1" applyBorder="1" applyAlignment="1">
      <alignment horizontal="left" vertical="center" wrapText="1"/>
    </xf>
    <xf numFmtId="0" fontId="7" fillId="0" borderId="30" xfId="0" applyFont="1" applyBorder="1" applyAlignment="1">
      <alignment horizontal="left" vertical="center" wrapText="1"/>
    </xf>
    <xf numFmtId="176" fontId="7" fillId="0" borderId="31" xfId="0" applyNumberFormat="1" applyFont="1" applyBorder="1" applyAlignment="1">
      <alignment horizontal="left" vertical="center" wrapText="1"/>
    </xf>
    <xf numFmtId="0" fontId="7" fillId="0" borderId="32" xfId="0" applyFont="1" applyBorder="1" applyAlignment="1">
      <alignment vertical="center" wrapText="1"/>
    </xf>
    <xf numFmtId="176" fontId="7" fillId="0" borderId="32" xfId="0" applyNumberFormat="1" applyFont="1" applyBorder="1" applyAlignment="1">
      <alignment vertical="center" wrapText="1"/>
    </xf>
    <xf numFmtId="0" fontId="8" fillId="0" borderId="0" xfId="0" applyFont="1"/>
    <xf numFmtId="0" fontId="14" fillId="0" borderId="0" xfId="0" applyFont="1"/>
    <xf numFmtId="0" fontId="24" fillId="0" borderId="0" xfId="0" applyFont="1"/>
    <xf numFmtId="0" fontId="7" fillId="0" borderId="34" xfId="0" applyFont="1" applyBorder="1"/>
    <xf numFmtId="0" fontId="25" fillId="0" borderId="0" xfId="0" applyFont="1" applyAlignment="1">
      <alignment horizontal="right"/>
    </xf>
    <xf numFmtId="0" fontId="23" fillId="0" borderId="0" xfId="0" applyFont="1" applyProtection="1">
      <protection locked="0"/>
    </xf>
    <xf numFmtId="0" fontId="15" fillId="0" borderId="15" xfId="0" applyFont="1" applyBorder="1" applyAlignment="1">
      <alignment vertical="center"/>
    </xf>
    <xf numFmtId="0" fontId="17" fillId="3" borderId="14" xfId="0" applyFont="1" applyFill="1" applyBorder="1" applyAlignment="1" applyProtection="1">
      <alignment vertical="top" wrapText="1"/>
      <protection locked="0"/>
    </xf>
    <xf numFmtId="49" fontId="7" fillId="0" borderId="15" xfId="0" applyNumberFormat="1" applyFont="1" applyBorder="1" applyAlignment="1">
      <alignment horizontal="left" vertical="center"/>
    </xf>
    <xf numFmtId="0" fontId="7" fillId="3" borderId="2" xfId="0" applyFont="1" applyFill="1" applyBorder="1" applyAlignment="1" applyProtection="1">
      <alignment horizontal="center" vertical="center" wrapText="1"/>
      <protection locked="0"/>
    </xf>
    <xf numFmtId="0" fontId="8" fillId="0" borderId="0" xfId="0" applyFont="1" applyAlignment="1">
      <alignment vertical="top" wrapText="1"/>
    </xf>
    <xf numFmtId="0" fontId="8" fillId="0" borderId="0" xfId="0" quotePrefix="1" applyFont="1" applyAlignment="1">
      <alignment horizontal="left" vertical="top" wrapText="1" indent="1"/>
    </xf>
    <xf numFmtId="0" fontId="5" fillId="0" borderId="2" xfId="0" applyFont="1" applyBorder="1" applyAlignment="1">
      <alignment horizontal="left" vertical="center" wrapText="1"/>
    </xf>
    <xf numFmtId="0" fontId="0" fillId="5" borderId="0" xfId="0" applyFill="1"/>
    <xf numFmtId="0" fontId="7" fillId="3" borderId="0" xfId="0" applyFont="1" applyFill="1"/>
    <xf numFmtId="0" fontId="7" fillId="4" borderId="0" xfId="0" applyFont="1" applyFill="1"/>
    <xf numFmtId="0" fontId="0" fillId="6" borderId="0" xfId="0" applyFill="1"/>
    <xf numFmtId="0" fontId="8" fillId="0" borderId="0" xfId="0" applyFont="1" applyAlignment="1">
      <alignment vertical="center"/>
    </xf>
    <xf numFmtId="0" fontId="7" fillId="0" borderId="7" xfId="0" applyFont="1" applyBorder="1" applyAlignment="1">
      <alignment horizontal="center" vertical="center" wrapText="1"/>
    </xf>
    <xf numFmtId="0" fontId="0" fillId="7" borderId="0" xfId="0" applyFill="1"/>
    <xf numFmtId="0" fontId="7" fillId="0" borderId="13" xfId="0" applyFont="1" applyBorder="1" applyAlignment="1">
      <alignment horizontal="left" vertical="center" wrapText="1"/>
    </xf>
    <xf numFmtId="0" fontId="7" fillId="0" borderId="14" xfId="0" applyFont="1" applyBorder="1" applyAlignment="1">
      <alignment horizontal="left" vertical="center" wrapText="1"/>
    </xf>
    <xf numFmtId="0" fontId="7" fillId="0" borderId="7" xfId="0" applyFont="1" applyBorder="1" applyAlignment="1">
      <alignment horizontal="left" vertical="center" wrapText="1"/>
    </xf>
    <xf numFmtId="0" fontId="7" fillId="0" borderId="9" xfId="0" applyFont="1" applyBorder="1" applyAlignment="1">
      <alignment horizontal="left" vertical="center" wrapText="1"/>
    </xf>
    <xf numFmtId="0" fontId="7" fillId="0" borderId="11" xfId="0" applyFont="1" applyBorder="1" applyAlignment="1">
      <alignment horizontal="left" vertical="center" wrapText="1"/>
    </xf>
    <xf numFmtId="0" fontId="7" fillId="0" borderId="12" xfId="0" applyFont="1" applyBorder="1" applyAlignment="1">
      <alignment horizontal="left" vertical="center" wrapText="1"/>
    </xf>
    <xf numFmtId="0" fontId="17" fillId="3" borderId="3" xfId="0" applyFont="1" applyFill="1" applyBorder="1" applyAlignment="1" applyProtection="1">
      <alignment horizontal="left" vertical="top" wrapText="1"/>
      <protection locked="0"/>
    </xf>
    <xf numFmtId="0" fontId="26" fillId="0" borderId="0" xfId="0" applyFont="1"/>
    <xf numFmtId="0" fontId="26" fillId="5" borderId="0" xfId="0" applyFont="1" applyFill="1"/>
    <xf numFmtId="0" fontId="26" fillId="5" borderId="0" xfId="0" applyFont="1" applyFill="1" applyAlignment="1">
      <alignment horizontal="left" vertical="center" wrapText="1"/>
    </xf>
    <xf numFmtId="49" fontId="17" fillId="0" borderId="5" xfId="0" applyNumberFormat="1" applyFont="1" applyBorder="1" applyAlignment="1">
      <alignment horizontal="left" vertical="center" wrapText="1"/>
    </xf>
    <xf numFmtId="49" fontId="17" fillId="0" borderId="4" xfId="0" applyNumberFormat="1" applyFont="1" applyBorder="1" applyAlignment="1">
      <alignment horizontal="left" vertical="center" wrapText="1"/>
    </xf>
    <xf numFmtId="0" fontId="17" fillId="0" borderId="4" xfId="0" applyFont="1" applyBorder="1" applyAlignment="1">
      <alignment vertical="center"/>
    </xf>
    <xf numFmtId="49" fontId="17" fillId="0" borderId="4" xfId="0" applyNumberFormat="1" applyFont="1" applyBorder="1" applyAlignment="1">
      <alignment vertical="center" wrapText="1"/>
    </xf>
    <xf numFmtId="49" fontId="17" fillId="0" borderId="10" xfId="0" applyNumberFormat="1" applyFont="1" applyBorder="1" applyAlignment="1">
      <alignment vertical="center" wrapText="1"/>
    </xf>
    <xf numFmtId="0" fontId="7" fillId="0" borderId="5" xfId="0" applyFont="1" applyBorder="1" applyAlignment="1">
      <alignment horizontal="left" vertical="center" wrapText="1"/>
    </xf>
    <xf numFmtId="0" fontId="7" fillId="0" borderId="4" xfId="0" applyFont="1" applyBorder="1" applyAlignment="1">
      <alignment horizontal="left" vertical="center" wrapText="1"/>
    </xf>
    <xf numFmtId="0" fontId="7" fillId="0" borderId="10" xfId="0" applyFont="1" applyBorder="1" applyAlignment="1">
      <alignment horizontal="left" vertical="center" wrapText="1"/>
    </xf>
    <xf numFmtId="0" fontId="7" fillId="0" borderId="22" xfId="0" applyFont="1" applyBorder="1" applyAlignment="1">
      <alignment horizontal="left" vertical="center"/>
    </xf>
    <xf numFmtId="0" fontId="7" fillId="0" borderId="10" xfId="0" applyFont="1" applyBorder="1" applyAlignment="1">
      <alignment horizontal="left" vertical="center"/>
    </xf>
    <xf numFmtId="0" fontId="7" fillId="0" borderId="4" xfId="0" applyFont="1" applyBorder="1" applyAlignment="1">
      <alignment horizontal="left" vertical="center"/>
    </xf>
    <xf numFmtId="0" fontId="7" fillId="0" borderId="22" xfId="0" applyFont="1" applyBorder="1" applyAlignment="1">
      <alignment horizontal="left" vertical="center" wrapText="1"/>
    </xf>
    <xf numFmtId="0" fontId="15" fillId="9" borderId="7" xfId="0" applyFont="1" applyFill="1" applyBorder="1" applyAlignment="1">
      <alignment horizontal="center" vertical="top"/>
    </xf>
    <xf numFmtId="0" fontId="28" fillId="9" borderId="7" xfId="0" applyFont="1" applyFill="1" applyBorder="1" applyAlignment="1">
      <alignment horizontal="center" vertical="top"/>
    </xf>
    <xf numFmtId="0" fontId="17" fillId="0" borderId="5" xfId="0" applyFont="1" applyBorder="1" applyAlignment="1">
      <alignment vertical="center"/>
    </xf>
    <xf numFmtId="0" fontId="17" fillId="0" borderId="17" xfId="0" applyFont="1" applyBorder="1" applyAlignment="1">
      <alignment vertical="center"/>
    </xf>
    <xf numFmtId="0" fontId="7" fillId="0" borderId="21" xfId="0" applyFont="1" applyBorder="1" applyAlignment="1">
      <alignment horizontal="center" vertical="center"/>
    </xf>
    <xf numFmtId="0" fontId="7" fillId="3" borderId="54" xfId="0" applyFont="1" applyFill="1" applyBorder="1" applyAlignment="1" applyProtection="1">
      <alignment horizontal="left" vertical="center" wrapText="1"/>
      <protection locked="0"/>
    </xf>
    <xf numFmtId="0" fontId="7" fillId="3" borderId="55" xfId="0" applyFont="1" applyFill="1" applyBorder="1" applyAlignment="1" applyProtection="1">
      <alignment horizontal="left" vertical="center" wrapText="1"/>
      <protection locked="0"/>
    </xf>
    <xf numFmtId="0" fontId="7" fillId="0" borderId="55" xfId="0" applyFont="1" applyBorder="1" applyAlignment="1">
      <alignment horizontal="left" vertical="center"/>
    </xf>
    <xf numFmtId="0" fontId="7" fillId="0" borderId="6" xfId="0" applyFont="1" applyBorder="1" applyAlignment="1">
      <alignment horizontal="left" vertical="center" wrapText="1"/>
    </xf>
    <xf numFmtId="0" fontId="7" fillId="0" borderId="23" xfId="0" applyFont="1" applyBorder="1" applyAlignment="1">
      <alignment horizontal="left" vertical="center" wrapText="1"/>
    </xf>
    <xf numFmtId="0" fontId="7" fillId="0" borderId="0" xfId="0" applyFont="1" applyAlignment="1">
      <alignment horizontal="left" vertical="center" wrapText="1"/>
    </xf>
    <xf numFmtId="0" fontId="7" fillId="3" borderId="25" xfId="0" applyFont="1" applyFill="1" applyBorder="1" applyAlignment="1" applyProtection="1">
      <alignment horizontal="left" vertical="center" wrapText="1"/>
      <protection locked="0"/>
    </xf>
    <xf numFmtId="0" fontId="7" fillId="3" borderId="13" xfId="0" applyFont="1" applyFill="1" applyBorder="1" applyAlignment="1" applyProtection="1">
      <alignment horizontal="left" vertical="center" wrapText="1"/>
      <protection locked="0"/>
    </xf>
    <xf numFmtId="0" fontId="7" fillId="3" borderId="14" xfId="0" applyFont="1" applyFill="1" applyBorder="1" applyAlignment="1" applyProtection="1">
      <alignment horizontal="left" vertical="center" wrapText="1"/>
      <protection locked="0"/>
    </xf>
    <xf numFmtId="0" fontId="7" fillId="3" borderId="26" xfId="0" applyFont="1" applyFill="1" applyBorder="1" applyAlignment="1" applyProtection="1">
      <alignment horizontal="left" vertical="center" wrapText="1"/>
      <protection locked="0"/>
    </xf>
    <xf numFmtId="0" fontId="7" fillId="3" borderId="9" xfId="0" applyFont="1" applyFill="1" applyBorder="1" applyAlignment="1" applyProtection="1">
      <alignment horizontal="left" vertical="center" wrapText="1"/>
      <protection locked="0"/>
    </xf>
    <xf numFmtId="0" fontId="7" fillId="3" borderId="18" xfId="0" applyFont="1" applyFill="1" applyBorder="1" applyAlignment="1" applyProtection="1">
      <alignment horizontal="left" vertical="center" wrapText="1"/>
      <protection locked="0"/>
    </xf>
    <xf numFmtId="0" fontId="7" fillId="3" borderId="27" xfId="0" applyFont="1" applyFill="1" applyBorder="1" applyAlignment="1" applyProtection="1">
      <alignment horizontal="left" vertical="center" wrapText="1"/>
      <protection locked="0"/>
    </xf>
    <xf numFmtId="0" fontId="7" fillId="3" borderId="11" xfId="0" applyFont="1" applyFill="1" applyBorder="1" applyAlignment="1" applyProtection="1">
      <alignment horizontal="left" vertical="center" wrapText="1"/>
      <protection locked="0"/>
    </xf>
    <xf numFmtId="0" fontId="7" fillId="3" borderId="12" xfId="0" applyFont="1" applyFill="1" applyBorder="1" applyAlignment="1" applyProtection="1">
      <alignment horizontal="left" vertical="center" wrapText="1"/>
      <protection locked="0"/>
    </xf>
    <xf numFmtId="0" fontId="7" fillId="3" borderId="10" xfId="0" applyFont="1" applyFill="1" applyBorder="1" applyAlignment="1" applyProtection="1">
      <alignment horizontal="left" vertical="center" wrapText="1"/>
      <protection locked="0"/>
    </xf>
    <xf numFmtId="0" fontId="7" fillId="3" borderId="29" xfId="0" applyFont="1" applyFill="1" applyBorder="1" applyAlignment="1" applyProtection="1">
      <alignment horizontal="left" vertical="center" wrapText="1"/>
      <protection locked="0"/>
    </xf>
    <xf numFmtId="0" fontId="7" fillId="3" borderId="28" xfId="0" applyFont="1" applyFill="1" applyBorder="1" applyAlignment="1" applyProtection="1">
      <alignment horizontal="left" vertical="center" wrapText="1"/>
      <protection locked="0"/>
    </xf>
    <xf numFmtId="176" fontId="7" fillId="3" borderId="17" xfId="0" applyNumberFormat="1" applyFont="1" applyFill="1" applyBorder="1" applyAlignment="1" applyProtection="1">
      <alignment horizontal="left" vertical="top" wrapText="1"/>
      <protection locked="0"/>
    </xf>
    <xf numFmtId="176" fontId="7" fillId="3" borderId="16" xfId="0" applyNumberFormat="1" applyFont="1" applyFill="1" applyBorder="1" applyAlignment="1" applyProtection="1">
      <alignment horizontal="left" vertical="top" wrapText="1"/>
      <protection locked="0"/>
    </xf>
    <xf numFmtId="176" fontId="7" fillId="3" borderId="19" xfId="0" applyNumberFormat="1" applyFont="1" applyFill="1" applyBorder="1" applyAlignment="1" applyProtection="1">
      <alignment horizontal="left" vertical="top" wrapText="1"/>
      <protection locked="0"/>
    </xf>
    <xf numFmtId="177" fontId="7" fillId="3" borderId="17" xfId="0" applyNumberFormat="1" applyFont="1" applyFill="1" applyBorder="1" applyAlignment="1" applyProtection="1">
      <alignment horizontal="left" vertical="top" wrapText="1"/>
      <protection locked="0"/>
    </xf>
    <xf numFmtId="177" fontId="7" fillId="3" borderId="16" xfId="0" applyNumberFormat="1" applyFont="1" applyFill="1" applyBorder="1" applyAlignment="1" applyProtection="1">
      <alignment horizontal="left" vertical="top" wrapText="1"/>
      <protection locked="0"/>
    </xf>
    <xf numFmtId="177" fontId="7" fillId="3" borderId="19" xfId="0" applyNumberFormat="1" applyFont="1" applyFill="1" applyBorder="1" applyAlignment="1" applyProtection="1">
      <alignment horizontal="left" vertical="top" wrapText="1"/>
      <protection locked="0"/>
    </xf>
    <xf numFmtId="0" fontId="7" fillId="2" borderId="5" xfId="0" applyFont="1" applyFill="1" applyBorder="1" applyAlignment="1">
      <alignment horizontal="center" vertical="top" wrapText="1"/>
    </xf>
    <xf numFmtId="0" fontId="7" fillId="0" borderId="0" xfId="0" applyFont="1" applyAlignment="1">
      <alignment horizontal="center" vertical="center" wrapText="1"/>
    </xf>
    <xf numFmtId="0" fontId="14" fillId="0" borderId="0" xfId="3" applyAlignment="1">
      <alignment horizontal="left" vertical="center"/>
    </xf>
    <xf numFmtId="0" fontId="14" fillId="0" borderId="0" xfId="3" applyAlignment="1">
      <alignment horizontal="left" vertical="center" wrapText="1"/>
    </xf>
    <xf numFmtId="0" fontId="7" fillId="0" borderId="32" xfId="0" applyFont="1" applyBorder="1" applyAlignment="1">
      <alignment horizontal="left" vertical="top" wrapText="1"/>
    </xf>
    <xf numFmtId="0" fontId="7" fillId="8" borderId="15" xfId="0" applyFont="1" applyFill="1" applyBorder="1" applyAlignment="1">
      <alignment horizontal="center" vertical="center"/>
    </xf>
    <xf numFmtId="0" fontId="7" fillId="8" borderId="2" xfId="0" applyFont="1" applyFill="1" applyBorder="1" applyAlignment="1">
      <alignment horizontal="center" vertical="center" wrapText="1"/>
    </xf>
    <xf numFmtId="0" fontId="7" fillId="8" borderId="3" xfId="0" applyFont="1" applyFill="1" applyBorder="1" applyAlignment="1">
      <alignment horizontal="center" vertical="center"/>
    </xf>
    <xf numFmtId="0" fontId="0" fillId="0" borderId="32" xfId="0" applyBorder="1" applyAlignment="1">
      <alignment wrapText="1"/>
    </xf>
    <xf numFmtId="0" fontId="7" fillId="0" borderId="0" xfId="0" applyFont="1" applyAlignment="1">
      <alignment horizontal="right" wrapText="1"/>
    </xf>
    <xf numFmtId="0" fontId="7" fillId="3" borderId="23" xfId="0" applyFont="1" applyFill="1" applyBorder="1" applyAlignment="1" applyProtection="1">
      <alignment horizontal="left" vertical="center" wrapText="1"/>
      <protection locked="0"/>
    </xf>
    <xf numFmtId="0" fontId="7" fillId="3" borderId="7" xfId="0" applyFont="1" applyFill="1" applyBorder="1" applyAlignment="1" applyProtection="1">
      <alignment horizontal="left" vertical="center" wrapText="1"/>
      <protection locked="0"/>
    </xf>
    <xf numFmtId="0" fontId="29" fillId="0" borderId="0" xfId="0" quotePrefix="1" applyFont="1" applyAlignment="1">
      <alignment horizontal="left" vertical="top" wrapText="1" indent="1"/>
    </xf>
    <xf numFmtId="0" fontId="23" fillId="0" borderId="0" xfId="0" applyFont="1"/>
    <xf numFmtId="0" fontId="7" fillId="0" borderId="53" xfId="0" applyFont="1" applyBorder="1" applyAlignment="1">
      <alignment horizontal="left" vertical="center" wrapText="1"/>
    </xf>
    <xf numFmtId="0" fontId="7" fillId="0" borderId="54" xfId="0" applyFont="1" applyBorder="1" applyAlignment="1">
      <alignment horizontal="left" vertical="center" wrapText="1"/>
    </xf>
    <xf numFmtId="0" fontId="7" fillId="0" borderId="56" xfId="0" applyFont="1" applyBorder="1" applyAlignment="1">
      <alignment horizontal="left" vertical="center"/>
    </xf>
    <xf numFmtId="0" fontId="7" fillId="10" borderId="4" xfId="0" applyFont="1" applyFill="1" applyBorder="1" applyAlignment="1">
      <alignment horizontal="left" vertical="center" wrapText="1"/>
    </xf>
    <xf numFmtId="0" fontId="7" fillId="10" borderId="17" xfId="0" applyFont="1" applyFill="1" applyBorder="1" applyAlignment="1">
      <alignment horizontal="left" vertical="center"/>
    </xf>
    <xf numFmtId="0" fontId="7" fillId="10" borderId="10" xfId="0" applyFont="1" applyFill="1" applyBorder="1" applyAlignment="1">
      <alignment horizontal="left" vertical="center"/>
    </xf>
    <xf numFmtId="0" fontId="7" fillId="8" borderId="20" xfId="0" applyFont="1" applyFill="1" applyBorder="1" applyAlignment="1">
      <alignment horizontal="center" vertical="center" wrapText="1"/>
    </xf>
    <xf numFmtId="0" fontId="3" fillId="0" borderId="13" xfId="0" applyFont="1" applyBorder="1" applyAlignment="1">
      <alignment horizontal="left" vertical="top" wrapText="1"/>
    </xf>
    <xf numFmtId="0" fontId="3" fillId="0" borderId="7" xfId="0" applyFont="1" applyBorder="1" applyAlignment="1">
      <alignment horizontal="left" vertical="top" wrapText="1"/>
    </xf>
    <xf numFmtId="0" fontId="3" fillId="0" borderId="7" xfId="0" applyFont="1" applyBorder="1" applyAlignment="1">
      <alignment vertical="top" wrapText="1"/>
    </xf>
    <xf numFmtId="49" fontId="7" fillId="0" borderId="15" xfId="0" applyNumberFormat="1" applyFont="1" applyBorder="1" applyAlignment="1">
      <alignment horizontal="left" vertical="center" wrapText="1"/>
    </xf>
    <xf numFmtId="0" fontId="30" fillId="0" borderId="34" xfId="0" applyFont="1" applyBorder="1"/>
    <xf numFmtId="0" fontId="7" fillId="0" borderId="15" xfId="0" applyFont="1" applyBorder="1" applyAlignment="1">
      <alignment horizontal="left" vertical="center"/>
    </xf>
    <xf numFmtId="0" fontId="17" fillId="0" borderId="5" xfId="0" applyFont="1" applyBorder="1" applyAlignment="1">
      <alignment horizontal="left" vertical="center"/>
    </xf>
    <xf numFmtId="0" fontId="17" fillId="0" borderId="17" xfId="0" applyFont="1" applyBorder="1" applyAlignment="1">
      <alignment horizontal="left" vertical="center"/>
    </xf>
    <xf numFmtId="0" fontId="17" fillId="0" borderId="4" xfId="0" applyFont="1" applyBorder="1" applyAlignment="1">
      <alignment horizontal="left" vertical="center"/>
    </xf>
    <xf numFmtId="49" fontId="17" fillId="0" borderId="10" xfId="0" applyNumberFormat="1" applyFont="1" applyBorder="1" applyAlignment="1">
      <alignment horizontal="left" vertical="center" wrapText="1"/>
    </xf>
    <xf numFmtId="0" fontId="7" fillId="0" borderId="2" xfId="0" applyFont="1" applyBorder="1" applyAlignment="1">
      <alignment horizontal="center" vertical="center" wrapText="1"/>
    </xf>
    <xf numFmtId="0" fontId="19" fillId="0" borderId="21" xfId="0" applyFont="1" applyBorder="1" applyAlignment="1">
      <alignment horizontal="center" vertical="center"/>
    </xf>
    <xf numFmtId="0" fontId="17" fillId="3" borderId="47" xfId="0" applyFont="1" applyFill="1" applyBorder="1" applyAlignment="1" applyProtection="1">
      <alignment horizontal="center" vertical="top" wrapText="1"/>
      <protection locked="0"/>
    </xf>
    <xf numFmtId="0" fontId="17" fillId="3" borderId="36" xfId="0" applyFont="1" applyFill="1" applyBorder="1" applyAlignment="1" applyProtection="1">
      <alignment horizontal="center" vertical="top" wrapText="1"/>
      <protection locked="0"/>
    </xf>
    <xf numFmtId="0" fontId="17" fillId="3" borderId="31" xfId="0" applyFont="1" applyFill="1" applyBorder="1" applyAlignment="1" applyProtection="1">
      <alignment horizontal="center" vertical="top" wrapText="1"/>
      <protection locked="0"/>
    </xf>
    <xf numFmtId="0" fontId="17" fillId="3" borderId="20" xfId="0" applyFont="1" applyFill="1" applyBorder="1" applyAlignment="1" applyProtection="1">
      <alignment horizontal="left" vertical="top" wrapText="1"/>
      <protection locked="0"/>
    </xf>
    <xf numFmtId="0" fontId="17" fillId="3" borderId="47" xfId="0" applyFont="1" applyFill="1" applyBorder="1" applyAlignment="1" applyProtection="1">
      <alignment horizontal="left" vertical="top" wrapText="1"/>
      <protection locked="0"/>
    </xf>
    <xf numFmtId="0" fontId="17" fillId="3" borderId="14" xfId="0" applyFont="1" applyFill="1" applyBorder="1" applyAlignment="1" applyProtection="1">
      <alignment horizontal="left" vertical="top" wrapText="1"/>
      <protection locked="0"/>
    </xf>
    <xf numFmtId="0" fontId="17" fillId="3" borderId="36" xfId="0" applyFont="1" applyFill="1" applyBorder="1" applyAlignment="1" applyProtection="1">
      <alignment horizontal="left" vertical="top" wrapText="1"/>
      <protection locked="0"/>
    </xf>
    <xf numFmtId="0" fontId="17" fillId="3" borderId="31" xfId="0" applyFont="1" applyFill="1" applyBorder="1" applyAlignment="1" applyProtection="1">
      <alignment horizontal="left" vertical="top" wrapText="1"/>
      <protection locked="0"/>
    </xf>
    <xf numFmtId="0" fontId="3" fillId="0" borderId="0" xfId="0" applyFont="1" applyAlignment="1">
      <alignment horizontal="left" vertical="top" wrapText="1"/>
    </xf>
    <xf numFmtId="0" fontId="32" fillId="0" borderId="0" xfId="0" applyFont="1" applyAlignment="1" applyProtection="1">
      <alignment horizontal="left" vertical="top" wrapText="1"/>
      <protection locked="0"/>
    </xf>
    <xf numFmtId="0" fontId="5" fillId="0" borderId="0" xfId="0" applyFont="1" applyAlignment="1">
      <alignment horizontal="left" vertical="center" wrapText="1"/>
    </xf>
    <xf numFmtId="0" fontId="17" fillId="0" borderId="0" xfId="0" applyFont="1" applyAlignment="1" applyProtection="1">
      <alignment horizontal="left" vertical="top" wrapText="1"/>
      <protection locked="0"/>
    </xf>
    <xf numFmtId="0" fontId="3" fillId="0" borderId="0" xfId="0" applyFont="1" applyAlignment="1">
      <alignment vertical="top" wrapText="1"/>
    </xf>
    <xf numFmtId="0" fontId="3" fillId="0" borderId="0" xfId="0" applyFont="1" applyAlignment="1">
      <alignment horizontal="left" vertical="center" wrapText="1"/>
    </xf>
    <xf numFmtId="49" fontId="7" fillId="3" borderId="7" xfId="0" applyNumberFormat="1" applyFont="1" applyFill="1" applyBorder="1" applyAlignment="1" applyProtection="1">
      <alignment horizontal="left" vertical="center" wrapText="1"/>
      <protection locked="0"/>
    </xf>
    <xf numFmtId="49" fontId="7" fillId="3" borderId="7" xfId="0" quotePrefix="1" applyNumberFormat="1" applyFont="1" applyFill="1" applyBorder="1" applyAlignment="1" applyProtection="1">
      <alignment horizontal="left" vertical="center" wrapText="1"/>
      <protection locked="0"/>
    </xf>
    <xf numFmtId="49" fontId="7" fillId="3" borderId="11" xfId="0" applyNumberFormat="1" applyFont="1" applyFill="1" applyBorder="1" applyAlignment="1" applyProtection="1">
      <alignment horizontal="left" vertical="center" wrapText="1"/>
      <protection locked="0"/>
    </xf>
    <xf numFmtId="0" fontId="7" fillId="0" borderId="23" xfId="0" applyFont="1" applyBorder="1" applyAlignment="1" applyProtection="1">
      <alignment horizontal="left" vertical="center" wrapText="1"/>
      <protection locked="0"/>
    </xf>
    <xf numFmtId="0" fontId="7" fillId="0" borderId="15" xfId="0" applyFont="1" applyBorder="1" applyAlignment="1">
      <alignment vertical="center" wrapText="1"/>
    </xf>
    <xf numFmtId="0" fontId="7" fillId="0" borderId="3" xfId="0" applyFont="1" applyBorder="1" applyAlignment="1">
      <alignment horizontal="center" vertical="center" wrapText="1"/>
    </xf>
    <xf numFmtId="0" fontId="17" fillId="0" borderId="0" xfId="0" applyFont="1" applyAlignment="1">
      <alignment vertical="center"/>
    </xf>
    <xf numFmtId="0" fontId="7" fillId="0" borderId="0" xfId="0" applyFont="1" applyAlignment="1">
      <alignment horizontal="left" vertical="center"/>
    </xf>
    <xf numFmtId="49" fontId="17" fillId="0" borderId="0" xfId="0" applyNumberFormat="1" applyFont="1" applyAlignment="1">
      <alignment horizontal="left" vertical="center" wrapText="1"/>
    </xf>
    <xf numFmtId="49" fontId="7" fillId="0" borderId="0" xfId="0" applyNumberFormat="1" applyFont="1" applyAlignment="1">
      <alignment horizontal="left" vertical="center"/>
    </xf>
    <xf numFmtId="49" fontId="7" fillId="0" borderId="0" xfId="0" applyNumberFormat="1" applyFont="1" applyAlignment="1">
      <alignment horizontal="left" vertical="center" wrapText="1"/>
    </xf>
    <xf numFmtId="49" fontId="17" fillId="0" borderId="0" xfId="0" applyNumberFormat="1" applyFont="1" applyAlignment="1">
      <alignment vertical="center" wrapText="1"/>
    </xf>
    <xf numFmtId="0" fontId="3" fillId="0" borderId="13" xfId="0" applyFont="1" applyBorder="1" applyAlignment="1">
      <alignment vertical="top" wrapText="1"/>
    </xf>
    <xf numFmtId="0" fontId="3" fillId="0" borderId="11" xfId="0" applyFont="1" applyBorder="1" applyAlignment="1">
      <alignment vertical="top" wrapText="1"/>
    </xf>
    <xf numFmtId="0" fontId="7" fillId="0" borderId="15" xfId="0" applyFont="1" applyBorder="1" applyAlignment="1">
      <alignment horizontal="left" vertical="center" wrapText="1"/>
    </xf>
    <xf numFmtId="0" fontId="7" fillId="0" borderId="2" xfId="0" applyFont="1" applyBorder="1" applyAlignment="1">
      <alignment horizontal="left" vertical="center" wrapText="1"/>
    </xf>
    <xf numFmtId="0" fontId="7" fillId="0" borderId="3" xfId="0" applyFont="1" applyBorder="1" applyAlignment="1">
      <alignment horizontal="left" vertical="center" wrapText="1"/>
    </xf>
    <xf numFmtId="0" fontId="7" fillId="0" borderId="6" xfId="0" applyFont="1" applyBorder="1" applyAlignment="1">
      <alignment horizontal="right" vertical="center" wrapText="1"/>
    </xf>
    <xf numFmtId="0" fontId="7" fillId="3" borderId="59" xfId="0" applyFont="1" applyFill="1" applyBorder="1" applyAlignment="1" applyProtection="1">
      <alignment horizontal="center" vertical="center"/>
      <protection locked="0"/>
    </xf>
    <xf numFmtId="0" fontId="7" fillId="11" borderId="49" xfId="0" applyFont="1" applyFill="1" applyBorder="1" applyAlignment="1" applyProtection="1">
      <alignment horizontal="center" vertical="center"/>
      <protection locked="0"/>
    </xf>
    <xf numFmtId="0" fontId="7" fillId="0" borderId="10" xfId="0" applyFont="1" applyBorder="1" applyAlignment="1">
      <alignment horizontal="right" vertical="center" wrapText="1"/>
    </xf>
    <xf numFmtId="0" fontId="7" fillId="11" borderId="2" xfId="0" applyFont="1" applyFill="1" applyBorder="1" applyAlignment="1" applyProtection="1">
      <alignment horizontal="center" vertical="center" wrapText="1"/>
      <protection locked="0"/>
    </xf>
    <xf numFmtId="0" fontId="7" fillId="2" borderId="5" xfId="0" applyFont="1" applyFill="1" applyBorder="1" applyAlignment="1">
      <alignment vertical="center"/>
    </xf>
    <xf numFmtId="0" fontId="7" fillId="0" borderId="0" xfId="0" applyFont="1" applyAlignment="1">
      <alignment horizontal="center" vertical="center"/>
    </xf>
    <xf numFmtId="0" fontId="7" fillId="0" borderId="60" xfId="0" applyFont="1" applyBorder="1" applyAlignment="1">
      <alignment horizontal="center"/>
    </xf>
    <xf numFmtId="0" fontId="7" fillId="0" borderId="60" xfId="0" applyFont="1" applyBorder="1" applyAlignment="1">
      <alignment horizontal="center" vertical="center"/>
    </xf>
    <xf numFmtId="0" fontId="8" fillId="0" borderId="60" xfId="0" applyFont="1" applyBorder="1" applyAlignment="1">
      <alignment horizontal="center"/>
    </xf>
    <xf numFmtId="0" fontId="7" fillId="0" borderId="40" xfId="0" applyFont="1" applyBorder="1" applyAlignment="1">
      <alignment horizontal="left" vertical="center"/>
    </xf>
    <xf numFmtId="0" fontId="7" fillId="0" borderId="28" xfId="0" applyFont="1" applyBorder="1" applyAlignment="1">
      <alignment vertical="center"/>
    </xf>
    <xf numFmtId="0" fontId="7" fillId="0" borderId="16" xfId="0" applyFont="1" applyBorder="1" applyAlignment="1">
      <alignment horizontal="left" vertical="top" wrapText="1"/>
    </xf>
    <xf numFmtId="0" fontId="7" fillId="0" borderId="19" xfId="0" applyFont="1" applyBorder="1" applyAlignment="1">
      <alignment horizontal="left" vertical="top" wrapText="1"/>
    </xf>
    <xf numFmtId="0" fontId="7" fillId="3" borderId="32" xfId="0" applyFont="1" applyFill="1" applyBorder="1" applyAlignment="1" applyProtection="1">
      <alignment horizontal="left" vertical="top" wrapText="1"/>
      <protection locked="0"/>
    </xf>
    <xf numFmtId="0" fontId="7" fillId="3" borderId="33" xfId="0" applyFont="1" applyFill="1" applyBorder="1" applyAlignment="1" applyProtection="1">
      <alignment horizontal="left" vertical="top" wrapText="1"/>
      <protection locked="0"/>
    </xf>
    <xf numFmtId="0" fontId="10" fillId="3" borderId="32" xfId="0" applyFont="1" applyFill="1" applyBorder="1" applyAlignment="1" applyProtection="1">
      <alignment horizontal="left" vertical="top" wrapText="1"/>
      <protection locked="0"/>
    </xf>
    <xf numFmtId="0" fontId="10" fillId="3" borderId="33" xfId="0" applyFont="1" applyFill="1" applyBorder="1" applyAlignment="1" applyProtection="1">
      <alignment horizontal="left" vertical="top" wrapText="1"/>
      <protection locked="0"/>
    </xf>
    <xf numFmtId="0" fontId="17" fillId="12" borderId="20" xfId="0" applyFont="1" applyFill="1" applyBorder="1" applyAlignment="1">
      <alignment horizontal="left" vertical="top" wrapText="1"/>
    </xf>
    <xf numFmtId="0" fontId="17" fillId="12" borderId="3" xfId="0" applyFont="1" applyFill="1" applyBorder="1" applyAlignment="1">
      <alignment horizontal="left" vertical="top" wrapText="1"/>
    </xf>
    <xf numFmtId="0" fontId="17" fillId="12" borderId="20" xfId="0" applyFont="1" applyFill="1" applyBorder="1" applyAlignment="1">
      <alignment horizontal="center" vertical="center" wrapText="1"/>
    </xf>
    <xf numFmtId="0" fontId="17" fillId="12" borderId="3" xfId="0" applyFont="1" applyFill="1" applyBorder="1" applyAlignment="1">
      <alignment horizontal="left" vertical="center" wrapText="1"/>
    </xf>
    <xf numFmtId="0" fontId="17" fillId="3" borderId="12" xfId="0" applyFont="1" applyFill="1" applyBorder="1" applyAlignment="1" applyProtection="1">
      <alignment vertical="top" wrapText="1"/>
      <protection locked="0"/>
    </xf>
    <xf numFmtId="0" fontId="17" fillId="3" borderId="12" xfId="0" applyFont="1" applyFill="1" applyBorder="1" applyAlignment="1" applyProtection="1">
      <alignment horizontal="left" vertical="top" wrapText="1"/>
      <protection locked="0"/>
    </xf>
    <xf numFmtId="0" fontId="7" fillId="8" borderId="3" xfId="0" applyFont="1" applyFill="1" applyBorder="1" applyAlignment="1">
      <alignment horizontal="center" vertical="center" wrapText="1"/>
    </xf>
    <xf numFmtId="0" fontId="17" fillId="0" borderId="16" xfId="0" applyFont="1" applyBorder="1" applyAlignment="1">
      <alignment vertical="center"/>
    </xf>
    <xf numFmtId="0" fontId="3" fillId="0" borderId="61" xfId="0" applyFont="1" applyBorder="1" applyAlignment="1">
      <alignment horizontal="left" vertical="top" wrapText="1"/>
    </xf>
    <xf numFmtId="0" fontId="17" fillId="3" borderId="62" xfId="0" applyFont="1" applyFill="1" applyBorder="1" applyAlignment="1" applyProtection="1">
      <alignment horizontal="left" vertical="top" wrapText="1"/>
      <protection locked="0"/>
    </xf>
    <xf numFmtId="0" fontId="17" fillId="0" borderId="10" xfId="0" applyFont="1" applyBorder="1" applyAlignment="1">
      <alignment vertical="center"/>
    </xf>
    <xf numFmtId="0" fontId="3" fillId="0" borderId="11" xfId="0" applyFont="1" applyBorder="1" applyAlignment="1">
      <alignment horizontal="left" vertical="top" wrapText="1"/>
    </xf>
    <xf numFmtId="0" fontId="17" fillId="11" borderId="12" xfId="0" applyFont="1" applyFill="1" applyBorder="1" applyAlignment="1">
      <alignment horizontal="left" vertical="top" wrapText="1"/>
    </xf>
    <xf numFmtId="0" fontId="35" fillId="0" borderId="4" xfId="0" applyFont="1" applyBorder="1" applyAlignment="1">
      <alignment horizontal="left" vertical="center" wrapText="1"/>
    </xf>
    <xf numFmtId="0" fontId="35" fillId="0" borderId="4" xfId="0" applyFont="1" applyBorder="1" applyAlignment="1">
      <alignment vertical="center" wrapText="1"/>
    </xf>
    <xf numFmtId="0" fontId="7" fillId="10" borderId="17" xfId="0" applyFont="1" applyFill="1" applyBorder="1" applyAlignment="1">
      <alignment horizontal="left" vertical="center" wrapText="1"/>
    </xf>
    <xf numFmtId="0" fontId="7" fillId="0" borderId="17" xfId="0" applyFont="1" applyBorder="1" applyAlignment="1">
      <alignment vertical="center" wrapText="1"/>
    </xf>
    <xf numFmtId="0" fontId="7" fillId="0" borderId="18" xfId="0" applyFont="1" applyBorder="1" applyAlignment="1">
      <alignment horizontal="left" vertical="center" wrapText="1"/>
    </xf>
    <xf numFmtId="0" fontId="7" fillId="3" borderId="11" xfId="0" applyFont="1" applyFill="1" applyBorder="1" applyAlignment="1" applyProtection="1">
      <alignment horizontal="left" vertical="center" wrapText="1"/>
      <protection locked="0"/>
    </xf>
    <xf numFmtId="0" fontId="7" fillId="0" borderId="11" xfId="0" applyFont="1" applyBorder="1" applyAlignment="1" applyProtection="1">
      <alignment horizontal="left" vertical="center" wrapText="1"/>
      <protection locked="0"/>
    </xf>
    <xf numFmtId="0" fontId="7" fillId="0" borderId="12" xfId="0" applyFont="1" applyBorder="1" applyAlignment="1" applyProtection="1">
      <alignment horizontal="left" vertical="center" wrapText="1"/>
      <protection locked="0"/>
    </xf>
    <xf numFmtId="0" fontId="7" fillId="0" borderId="8" xfId="0" applyFont="1" applyBorder="1" applyAlignment="1">
      <alignment horizontal="left" vertical="top" wrapText="1"/>
    </xf>
    <xf numFmtId="0" fontId="0" fillId="0" borderId="8" xfId="0" applyBorder="1" applyAlignment="1">
      <alignment horizontal="left" vertical="top" wrapText="1"/>
    </xf>
    <xf numFmtId="0" fontId="7" fillId="3" borderId="23" xfId="0" applyFont="1" applyFill="1" applyBorder="1" applyAlignment="1" applyProtection="1">
      <alignment horizontal="left" vertical="center" wrapText="1"/>
      <protection locked="0"/>
    </xf>
    <xf numFmtId="0" fontId="7" fillId="0" borderId="23" xfId="0" applyFont="1" applyBorder="1" applyAlignment="1" applyProtection="1">
      <alignment horizontal="left" vertical="center" wrapText="1"/>
      <protection locked="0"/>
    </xf>
    <xf numFmtId="0" fontId="7" fillId="0" borderId="24" xfId="0" applyFont="1" applyBorder="1" applyAlignment="1" applyProtection="1">
      <alignment horizontal="left" vertical="center" wrapText="1"/>
      <protection locked="0"/>
    </xf>
    <xf numFmtId="0" fontId="7" fillId="3" borderId="7" xfId="0" applyFont="1" applyFill="1" applyBorder="1" applyAlignment="1" applyProtection="1">
      <alignment vertical="center" wrapText="1"/>
      <protection locked="0"/>
    </xf>
    <xf numFmtId="0" fontId="7" fillId="0" borderId="7" xfId="0" applyFont="1" applyBorder="1" applyAlignment="1" applyProtection="1">
      <alignment vertical="center" wrapText="1"/>
      <protection locked="0"/>
    </xf>
    <xf numFmtId="0" fontId="7" fillId="0" borderId="9" xfId="0" applyFont="1" applyBorder="1" applyAlignment="1" applyProtection="1">
      <alignment vertical="center" wrapText="1"/>
      <protection locked="0"/>
    </xf>
    <xf numFmtId="0" fontId="7" fillId="3" borderId="7" xfId="0" applyFont="1" applyFill="1" applyBorder="1" applyAlignment="1" applyProtection="1">
      <alignment horizontal="left" vertical="center" wrapText="1"/>
      <protection locked="0"/>
    </xf>
    <xf numFmtId="0" fontId="7" fillId="0" borderId="7" xfId="0" applyFont="1" applyBorder="1" applyAlignment="1" applyProtection="1">
      <alignment horizontal="left" vertical="center" wrapText="1"/>
      <protection locked="0"/>
    </xf>
    <xf numFmtId="0" fontId="7" fillId="0" borderId="9" xfId="0" applyFont="1" applyBorder="1" applyAlignment="1" applyProtection="1">
      <alignment horizontal="left" vertical="center" wrapText="1"/>
      <protection locked="0"/>
    </xf>
    <xf numFmtId="0" fontId="7" fillId="3" borderId="41" xfId="0" applyFont="1" applyFill="1" applyBorder="1" applyAlignment="1" applyProtection="1">
      <alignment horizontal="left" vertical="center" wrapText="1"/>
      <protection locked="0"/>
    </xf>
    <xf numFmtId="0" fontId="0" fillId="0" borderId="38" xfId="0" applyBorder="1" applyAlignment="1" applyProtection="1">
      <alignment horizontal="left" vertical="center" wrapText="1"/>
      <protection locked="0"/>
    </xf>
    <xf numFmtId="0" fontId="0" fillId="0" borderId="42" xfId="0" applyBorder="1" applyAlignment="1" applyProtection="1">
      <alignment horizontal="left" vertical="center" wrapText="1"/>
      <protection locked="0"/>
    </xf>
    <xf numFmtId="0" fontId="7" fillId="3" borderId="34" xfId="0" applyFont="1" applyFill="1" applyBorder="1" applyAlignment="1" applyProtection="1">
      <alignment horizontal="left" vertical="top" wrapText="1"/>
      <protection locked="0"/>
    </xf>
    <xf numFmtId="0" fontId="7" fillId="3" borderId="43" xfId="0" applyFont="1" applyFill="1" applyBorder="1" applyAlignment="1" applyProtection="1">
      <alignment horizontal="left" vertical="top" wrapText="1"/>
      <protection locked="0"/>
    </xf>
    <xf numFmtId="0" fontId="7" fillId="3" borderId="0" xfId="0" applyFont="1" applyFill="1" applyAlignment="1" applyProtection="1">
      <alignment horizontal="left" vertical="top" wrapText="1"/>
      <protection locked="0"/>
    </xf>
    <xf numFmtId="0" fontId="7" fillId="3" borderId="37" xfId="0" applyFont="1" applyFill="1" applyBorder="1" applyAlignment="1" applyProtection="1">
      <alignment horizontal="left" vertical="top" wrapText="1"/>
      <protection locked="0"/>
    </xf>
    <xf numFmtId="0" fontId="8" fillId="0" borderId="0" xfId="0" applyFont="1" applyAlignment="1">
      <alignment horizontal="left" vertical="top" wrapText="1"/>
    </xf>
    <xf numFmtId="0" fontId="7" fillId="0" borderId="0" xfId="0" applyFont="1" applyAlignment="1">
      <alignment horizontal="left" vertical="top" wrapText="1"/>
    </xf>
    <xf numFmtId="0" fontId="7" fillId="2" borderId="44" xfId="0" applyFont="1" applyFill="1" applyBorder="1" applyAlignment="1">
      <alignment horizontal="center" vertical="top" wrapText="1"/>
    </xf>
    <xf numFmtId="0" fontId="7" fillId="0" borderId="40" xfId="0" applyFont="1" applyBorder="1" applyAlignment="1">
      <alignment horizontal="center" vertical="top" wrapText="1"/>
    </xf>
    <xf numFmtId="0" fontId="7" fillId="0" borderId="28" xfId="0" applyFont="1" applyBorder="1" applyAlignment="1">
      <alignment horizontal="center" vertical="top" wrapText="1"/>
    </xf>
    <xf numFmtId="0" fontId="7" fillId="2" borderId="41" xfId="0" applyFont="1" applyFill="1" applyBorder="1" applyAlignment="1">
      <alignment horizontal="center" vertical="top" wrapText="1"/>
    </xf>
    <xf numFmtId="0" fontId="7" fillId="0" borderId="38" xfId="0" applyFont="1" applyBorder="1" applyAlignment="1">
      <alignment horizontal="center" vertical="top" wrapText="1"/>
    </xf>
    <xf numFmtId="0" fontId="7" fillId="0" borderId="42" xfId="0" applyFont="1" applyBorder="1" applyAlignment="1">
      <alignment horizontal="center" vertical="top" wrapText="1"/>
    </xf>
    <xf numFmtId="0" fontId="7" fillId="3" borderId="45" xfId="0" applyFont="1" applyFill="1" applyBorder="1" applyAlignment="1" applyProtection="1">
      <alignment horizontal="left" vertical="top" wrapText="1"/>
      <protection locked="0"/>
    </xf>
    <xf numFmtId="0" fontId="7" fillId="3" borderId="46" xfId="0" applyFont="1" applyFill="1" applyBorder="1" applyAlignment="1" applyProtection="1">
      <alignment horizontal="left" vertical="top" wrapText="1"/>
      <protection locked="0"/>
    </xf>
    <xf numFmtId="0" fontId="7" fillId="2" borderId="47" xfId="0" applyFont="1" applyFill="1" applyBorder="1" applyAlignment="1">
      <alignment horizontal="center" vertical="top" wrapText="1"/>
    </xf>
    <xf numFmtId="0" fontId="7" fillId="0" borderId="35" xfId="0" applyFont="1" applyBorder="1" applyAlignment="1">
      <alignment horizontal="center" vertical="top" wrapText="1"/>
    </xf>
    <xf numFmtId="0" fontId="7" fillId="0" borderId="39" xfId="0" applyFont="1" applyBorder="1" applyAlignment="1">
      <alignment horizontal="center" vertical="top" wrapText="1"/>
    </xf>
    <xf numFmtId="0" fontId="7" fillId="0" borderId="34" xfId="0" applyFont="1" applyBorder="1"/>
    <xf numFmtId="0" fontId="7" fillId="2" borderId="44" xfId="0" applyFont="1" applyFill="1" applyBorder="1" applyAlignment="1">
      <alignment horizontal="center" vertical="center"/>
    </xf>
    <xf numFmtId="0" fontId="7" fillId="0" borderId="40" xfId="0" applyFont="1" applyBorder="1"/>
    <xf numFmtId="0" fontId="7" fillId="0" borderId="28" xfId="0" applyFont="1" applyBorder="1"/>
    <xf numFmtId="0" fontId="7" fillId="2" borderId="41" xfId="0" applyFont="1" applyFill="1" applyBorder="1" applyAlignment="1">
      <alignment horizontal="center"/>
    </xf>
    <xf numFmtId="0" fontId="7" fillId="0" borderId="38" xfId="0" applyFont="1" applyBorder="1"/>
    <xf numFmtId="0" fontId="7" fillId="0" borderId="42" xfId="0" applyFont="1" applyBorder="1"/>
    <xf numFmtId="0" fontId="7" fillId="3" borderId="36" xfId="0" applyFont="1" applyFill="1" applyBorder="1" applyAlignment="1" applyProtection="1">
      <alignment horizontal="left" vertical="top" wrapText="1"/>
      <protection locked="0"/>
    </xf>
    <xf numFmtId="0" fontId="0" fillId="0" borderId="0" xfId="0" applyAlignment="1">
      <alignment horizontal="left" vertical="top" wrapText="1"/>
    </xf>
    <xf numFmtId="0" fontId="0" fillId="0" borderId="37" xfId="0" applyBorder="1" applyAlignment="1">
      <alignment horizontal="left" vertical="top" wrapText="1"/>
    </xf>
    <xf numFmtId="0" fontId="7" fillId="0" borderId="0" xfId="0" applyFont="1"/>
    <xf numFmtId="176" fontId="7" fillId="0" borderId="41" xfId="0" applyNumberFormat="1" applyFont="1" applyBorder="1" applyAlignment="1">
      <alignment horizontal="left" vertical="center" wrapText="1"/>
    </xf>
    <xf numFmtId="0" fontId="7" fillId="0" borderId="38" xfId="0" applyFont="1" applyBorder="1" applyAlignment="1">
      <alignment horizontal="left" vertical="center" wrapText="1"/>
    </xf>
    <xf numFmtId="0" fontId="7" fillId="0" borderId="42" xfId="0" applyFont="1" applyBorder="1" applyAlignment="1">
      <alignment horizontal="left" vertical="center" wrapText="1"/>
    </xf>
    <xf numFmtId="0" fontId="7" fillId="0" borderId="11" xfId="0" applyFont="1" applyBorder="1" applyAlignment="1">
      <alignment vertical="center" wrapText="1"/>
    </xf>
    <xf numFmtId="0" fontId="7" fillId="0" borderId="12" xfId="0" applyFont="1" applyBorder="1" applyAlignment="1">
      <alignment vertical="center" wrapText="1"/>
    </xf>
    <xf numFmtId="0" fontId="7" fillId="11" borderId="48" xfId="0" applyFont="1" applyFill="1" applyBorder="1" applyAlignment="1" applyProtection="1">
      <alignment horizontal="left" vertical="top" wrapText="1"/>
      <protection locked="0"/>
    </xf>
    <xf numFmtId="0" fontId="0" fillId="11" borderId="6" xfId="0" applyFill="1" applyBorder="1" applyAlignment="1" applyProtection="1">
      <alignment horizontal="left" vertical="top" wrapText="1"/>
      <protection locked="0"/>
    </xf>
    <xf numFmtId="0" fontId="0" fillId="11" borderId="49" xfId="0" applyFill="1" applyBorder="1" applyAlignment="1" applyProtection="1">
      <alignment horizontal="left" vertical="top" wrapText="1"/>
      <protection locked="0"/>
    </xf>
    <xf numFmtId="0" fontId="7" fillId="11" borderId="57" xfId="0" applyFont="1" applyFill="1" applyBorder="1" applyAlignment="1" applyProtection="1">
      <alignment horizontal="left" vertical="top" wrapText="1"/>
      <protection locked="0"/>
    </xf>
    <xf numFmtId="0" fontId="0" fillId="11" borderId="45" xfId="0" applyFill="1" applyBorder="1" applyAlignment="1" applyProtection="1">
      <alignment horizontal="left" vertical="top" wrapText="1"/>
      <protection locked="0"/>
    </xf>
    <xf numFmtId="0" fontId="0" fillId="11" borderId="46" xfId="0" applyFill="1" applyBorder="1" applyAlignment="1" applyProtection="1">
      <alignment horizontal="left" vertical="top" wrapText="1"/>
      <protection locked="0"/>
    </xf>
    <xf numFmtId="0" fontId="7" fillId="11" borderId="33" xfId="0" applyFont="1" applyFill="1" applyBorder="1" applyAlignment="1" applyProtection="1">
      <alignment horizontal="left" vertical="top" wrapText="1"/>
      <protection locked="0"/>
    </xf>
    <xf numFmtId="0" fontId="0" fillId="11" borderId="34" xfId="0" applyFill="1" applyBorder="1" applyAlignment="1" applyProtection="1">
      <alignment horizontal="left" vertical="top" wrapText="1"/>
      <protection locked="0"/>
    </xf>
    <xf numFmtId="0" fontId="0" fillId="11" borderId="43" xfId="0" applyFill="1" applyBorder="1" applyAlignment="1" applyProtection="1">
      <alignment horizontal="left" vertical="top" wrapText="1"/>
      <protection locked="0"/>
    </xf>
    <xf numFmtId="0" fontId="7" fillId="11" borderId="58" xfId="0" applyFont="1" applyFill="1" applyBorder="1" applyAlignment="1" applyProtection="1">
      <alignment horizontal="left" vertical="top" wrapText="1"/>
      <protection locked="0"/>
    </xf>
    <xf numFmtId="0" fontId="0" fillId="0" borderId="35" xfId="0" applyBorder="1" applyAlignment="1">
      <alignment horizontal="left" vertical="top" wrapText="1"/>
    </xf>
    <xf numFmtId="0" fontId="0" fillId="0" borderId="39" xfId="0" applyBorder="1" applyAlignment="1">
      <alignment horizontal="left" vertical="top" wrapText="1"/>
    </xf>
    <xf numFmtId="0" fontId="7" fillId="0" borderId="7" xfId="0" applyFont="1" applyBorder="1" applyAlignment="1">
      <alignment vertical="center" wrapText="1"/>
    </xf>
    <xf numFmtId="0" fontId="7" fillId="0" borderId="9" xfId="0" applyFont="1" applyBorder="1" applyAlignment="1">
      <alignment vertical="center" wrapText="1"/>
    </xf>
    <xf numFmtId="0" fontId="7" fillId="0" borderId="23" xfId="0" applyFont="1" applyBorder="1" applyAlignment="1">
      <alignment vertical="center" wrapText="1"/>
    </xf>
    <xf numFmtId="0" fontId="7" fillId="0" borderId="24" xfId="0" applyFont="1" applyBorder="1" applyAlignment="1">
      <alignment vertical="center" wrapText="1"/>
    </xf>
    <xf numFmtId="0" fontId="19" fillId="0" borderId="0" xfId="0" applyFont="1" applyAlignment="1">
      <alignment horizontal="center"/>
    </xf>
    <xf numFmtId="0" fontId="13" fillId="0" borderId="0" xfId="0" applyFont="1" applyAlignment="1">
      <alignment horizontal="center" vertical="center"/>
    </xf>
    <xf numFmtId="0" fontId="19" fillId="0" borderId="0" xfId="0" applyFont="1" applyAlignment="1">
      <alignment horizontal="center" vertical="center"/>
    </xf>
    <xf numFmtId="0" fontId="13" fillId="0" borderId="0" xfId="0" applyFont="1" applyAlignment="1">
      <alignment horizontal="center"/>
    </xf>
    <xf numFmtId="0" fontId="12" fillId="0" borderId="0" xfId="0" applyFont="1" applyAlignment="1">
      <alignment horizontal="center" wrapText="1"/>
    </xf>
    <xf numFmtId="176" fontId="12" fillId="0" borderId="0" xfId="0" applyNumberFormat="1" applyFont="1" applyAlignment="1">
      <alignment horizontal="center" wrapText="1"/>
    </xf>
    <xf numFmtId="0" fontId="7" fillId="0" borderId="48" xfId="0" applyFont="1" applyBorder="1" applyAlignment="1">
      <alignment horizontal="left" vertical="top" wrapText="1"/>
    </xf>
    <xf numFmtId="0" fontId="0" fillId="0" borderId="6" xfId="0" applyBorder="1" applyAlignment="1">
      <alignment horizontal="left" vertical="top" wrapText="1"/>
    </xf>
    <xf numFmtId="0" fontId="0" fillId="0" borderId="49" xfId="0" applyBorder="1" applyAlignment="1">
      <alignment horizontal="left" vertical="top" wrapText="1"/>
    </xf>
    <xf numFmtId="0" fontId="7" fillId="0" borderId="32" xfId="0" applyFont="1" applyBorder="1" applyAlignment="1">
      <alignment horizontal="left" vertical="top" wrapText="1"/>
    </xf>
    <xf numFmtId="0" fontId="7" fillId="11" borderId="33" xfId="0" applyFont="1" applyFill="1" applyBorder="1" applyAlignment="1">
      <alignment horizontal="left" vertical="top" wrapText="1"/>
    </xf>
    <xf numFmtId="0" fontId="0" fillId="11" borderId="34" xfId="0" applyFill="1" applyBorder="1" applyAlignment="1">
      <alignment horizontal="left" vertical="top" wrapText="1"/>
    </xf>
    <xf numFmtId="0" fontId="0" fillId="11" borderId="43" xfId="0" applyFill="1" applyBorder="1" applyAlignment="1">
      <alignment horizontal="left" vertical="top" wrapText="1"/>
    </xf>
    <xf numFmtId="0" fontId="7" fillId="11" borderId="31" xfId="0" applyFont="1" applyFill="1" applyBorder="1" applyAlignment="1" applyProtection="1">
      <alignment vertical="top" wrapText="1"/>
      <protection locked="0"/>
    </xf>
    <xf numFmtId="0" fontId="0" fillId="11" borderId="29" xfId="0" applyFill="1" applyBorder="1" applyAlignment="1" applyProtection="1">
      <alignment vertical="top" wrapText="1"/>
      <protection locked="0"/>
    </xf>
    <xf numFmtId="0" fontId="7" fillId="0" borderId="57" xfId="0" applyFont="1" applyBorder="1" applyAlignment="1">
      <alignment horizontal="left" vertical="top" wrapText="1"/>
    </xf>
    <xf numFmtId="0" fontId="0" fillId="0" borderId="45" xfId="0" applyBorder="1" applyAlignment="1">
      <alignment horizontal="left" vertical="top" wrapText="1"/>
    </xf>
    <xf numFmtId="0" fontId="0" fillId="0" borderId="46" xfId="0" applyBorder="1" applyAlignment="1">
      <alignment horizontal="left" vertical="top" wrapText="1"/>
    </xf>
    <xf numFmtId="0" fontId="7" fillId="0" borderId="58" xfId="0" applyFont="1" applyBorder="1" applyAlignment="1">
      <alignment horizontal="left" vertical="top" wrapText="1"/>
    </xf>
    <xf numFmtId="0" fontId="7" fillId="11" borderId="32" xfId="0" applyFont="1" applyFill="1" applyBorder="1" applyAlignment="1">
      <alignment horizontal="left" vertical="top" wrapText="1"/>
    </xf>
    <xf numFmtId="0" fontId="0" fillId="11" borderId="0" xfId="0" applyFill="1" applyAlignment="1">
      <alignment horizontal="left" vertical="top" wrapText="1"/>
    </xf>
    <xf numFmtId="0" fontId="0" fillId="11" borderId="37" xfId="0" applyFill="1" applyBorder="1" applyAlignment="1">
      <alignment horizontal="left" vertical="top" wrapText="1"/>
    </xf>
    <xf numFmtId="0" fontId="7" fillId="3" borderId="32" xfId="0" applyFont="1" applyFill="1" applyBorder="1" applyAlignment="1" applyProtection="1">
      <alignment horizontal="left" vertical="top" wrapText="1"/>
      <protection locked="0"/>
    </xf>
    <xf numFmtId="0" fontId="7" fillId="3" borderId="33" xfId="0" applyFont="1" applyFill="1" applyBorder="1" applyAlignment="1" applyProtection="1">
      <alignment horizontal="left" vertical="top" wrapText="1"/>
      <protection locked="0"/>
    </xf>
    <xf numFmtId="0" fontId="7" fillId="0" borderId="6" xfId="0" applyFont="1" applyBorder="1" applyAlignment="1">
      <alignment horizontal="left" vertical="top" wrapText="1"/>
    </xf>
    <xf numFmtId="0" fontId="7" fillId="0" borderId="49" xfId="0" applyFont="1" applyBorder="1" applyAlignment="1">
      <alignment horizontal="left" vertical="top" wrapText="1"/>
    </xf>
    <xf numFmtId="0" fontId="7" fillId="0" borderId="45" xfId="0" applyFont="1" applyBorder="1" applyAlignment="1">
      <alignment horizontal="left" vertical="top" wrapText="1"/>
    </xf>
    <xf numFmtId="0" fontId="7" fillId="0" borderId="46" xfId="0" applyFont="1" applyBorder="1" applyAlignment="1">
      <alignment horizontal="left" vertical="top" wrapText="1"/>
    </xf>
    <xf numFmtId="0" fontId="7" fillId="0" borderId="35" xfId="0" applyFont="1" applyBorder="1" applyAlignment="1">
      <alignment horizontal="left" vertical="top" wrapText="1"/>
    </xf>
    <xf numFmtId="0" fontId="7" fillId="0" borderId="39" xfId="0" applyFont="1" applyBorder="1" applyAlignment="1">
      <alignment horizontal="left" vertical="top" wrapText="1"/>
    </xf>
    <xf numFmtId="0" fontId="7" fillId="0" borderId="33" xfId="0" applyFont="1" applyBorder="1" applyAlignment="1">
      <alignment vertical="top" wrapText="1"/>
    </xf>
    <xf numFmtId="0" fontId="0" fillId="0" borderId="34" xfId="0" applyBorder="1" applyAlignment="1">
      <alignment vertical="top" wrapText="1"/>
    </xf>
    <xf numFmtId="0" fontId="0" fillId="0" borderId="43" xfId="0" applyBorder="1" applyAlignment="1">
      <alignment vertical="top" wrapText="1"/>
    </xf>
    <xf numFmtId="0" fontId="7" fillId="3" borderId="50" xfId="0" applyFont="1" applyFill="1" applyBorder="1" applyAlignment="1" applyProtection="1">
      <alignment horizontal="left" vertical="top" wrapText="1"/>
      <protection locked="0"/>
    </xf>
    <xf numFmtId="0" fontId="0" fillId="0" borderId="34" xfId="0" applyBorder="1" applyAlignment="1" applyProtection="1">
      <alignment horizontal="left" vertical="top" wrapText="1"/>
      <protection locked="0"/>
    </xf>
    <xf numFmtId="0" fontId="0" fillId="0" borderId="43" xfId="0" applyBorder="1" applyAlignment="1" applyProtection="1">
      <alignment horizontal="left" vertical="top" wrapText="1"/>
      <protection locked="0"/>
    </xf>
    <xf numFmtId="0" fontId="7" fillId="3" borderId="48" xfId="0" applyFont="1" applyFill="1" applyBorder="1" applyAlignment="1" applyProtection="1">
      <alignment horizontal="left" vertical="top" wrapText="1"/>
      <protection locked="0"/>
    </xf>
    <xf numFmtId="0" fontId="7" fillId="3" borderId="6" xfId="0" applyFont="1" applyFill="1" applyBorder="1" applyAlignment="1" applyProtection="1">
      <alignment horizontal="left" vertical="top" wrapText="1"/>
      <protection locked="0"/>
    </xf>
    <xf numFmtId="0" fontId="7" fillId="3" borderId="49" xfId="0" applyFont="1" applyFill="1" applyBorder="1" applyAlignment="1" applyProtection="1">
      <alignment horizontal="left" vertical="top" wrapText="1"/>
      <protection locked="0"/>
    </xf>
    <xf numFmtId="0" fontId="7" fillId="2" borderId="40" xfId="0" applyFont="1" applyFill="1" applyBorder="1" applyAlignment="1">
      <alignment horizontal="center" vertical="center"/>
    </xf>
    <xf numFmtId="0" fontId="7" fillId="2" borderId="28" xfId="0" applyFont="1" applyFill="1" applyBorder="1" applyAlignment="1">
      <alignment horizontal="center" vertical="center"/>
    </xf>
    <xf numFmtId="0" fontId="7" fillId="2" borderId="41" xfId="0" applyFont="1" applyFill="1" applyBorder="1" applyAlignment="1">
      <alignment horizontal="center" vertical="center"/>
    </xf>
    <xf numFmtId="0" fontId="7" fillId="2" borderId="38" xfId="0" applyFont="1" applyFill="1" applyBorder="1" applyAlignment="1">
      <alignment horizontal="center" vertical="center"/>
    </xf>
    <xf numFmtId="0" fontId="7" fillId="2" borderId="42" xfId="0" applyFont="1" applyFill="1" applyBorder="1" applyAlignment="1">
      <alignment horizontal="center" vertical="center"/>
    </xf>
    <xf numFmtId="0" fontId="7" fillId="3" borderId="51" xfId="0" applyFont="1" applyFill="1" applyBorder="1" applyAlignment="1" applyProtection="1">
      <alignment horizontal="left" vertical="top" wrapText="1"/>
      <protection locked="0"/>
    </xf>
    <xf numFmtId="0" fontId="7" fillId="0" borderId="32" xfId="0" applyFont="1" applyBorder="1" applyAlignment="1">
      <alignment vertical="center" wrapText="1"/>
    </xf>
    <xf numFmtId="0" fontId="0" fillId="0" borderId="0" xfId="0" applyAlignment="1">
      <alignment vertical="center" wrapText="1"/>
    </xf>
    <xf numFmtId="0" fontId="0" fillId="0" borderId="37" xfId="0" applyBorder="1" applyAlignment="1">
      <alignment vertical="center" wrapText="1"/>
    </xf>
    <xf numFmtId="0" fontId="12" fillId="0" borderId="0" xfId="0" applyFont="1" applyAlignment="1" applyProtection="1">
      <alignment horizontal="center" wrapText="1"/>
      <protection locked="0"/>
    </xf>
    <xf numFmtId="0" fontId="8" fillId="11" borderId="11" xfId="0" applyFont="1" applyFill="1" applyBorder="1" applyAlignment="1" applyProtection="1">
      <alignment vertical="top" wrapText="1"/>
      <protection locked="0"/>
    </xf>
    <xf numFmtId="0" fontId="0" fillId="11" borderId="11" xfId="0" applyFill="1" applyBorder="1" applyAlignment="1" applyProtection="1">
      <alignment vertical="top" wrapText="1"/>
      <protection locked="0"/>
    </xf>
    <xf numFmtId="0" fontId="0" fillId="11" borderId="12" xfId="0" applyFill="1" applyBorder="1" applyAlignment="1" applyProtection="1">
      <alignment vertical="top" wrapText="1"/>
      <protection locked="0"/>
    </xf>
    <xf numFmtId="0" fontId="18" fillId="0" borderId="6" xfId="0" applyFont="1" applyBorder="1" applyAlignment="1" applyProtection="1">
      <alignment horizontal="left" vertical="top" wrapText="1"/>
      <protection locked="0"/>
    </xf>
    <xf numFmtId="0" fontId="18" fillId="0" borderId="49" xfId="0" applyFont="1" applyBorder="1" applyAlignment="1" applyProtection="1">
      <alignment horizontal="left" vertical="top" wrapText="1"/>
      <protection locked="0"/>
    </xf>
    <xf numFmtId="0" fontId="7" fillId="0" borderId="51" xfId="0" applyFont="1" applyBorder="1" applyAlignment="1">
      <alignment horizontal="left" vertical="top" wrapText="1"/>
    </xf>
    <xf numFmtId="0" fontId="7" fillId="0" borderId="45" xfId="0" applyFont="1" applyBorder="1" applyAlignment="1">
      <alignment horizontal="left" vertical="top"/>
    </xf>
    <xf numFmtId="0" fontId="7" fillId="0" borderId="46" xfId="0" applyFont="1" applyBorder="1" applyAlignment="1">
      <alignment horizontal="left" vertical="top"/>
    </xf>
    <xf numFmtId="0" fontId="7" fillId="0" borderId="36" xfId="0" applyFont="1" applyBorder="1" applyAlignment="1">
      <alignment horizontal="left" vertical="top" wrapText="1"/>
    </xf>
    <xf numFmtId="0" fontId="7" fillId="0" borderId="0" xfId="0" applyFont="1" applyAlignment="1">
      <alignment horizontal="left" vertical="top"/>
    </xf>
    <xf numFmtId="0" fontId="7" fillId="0" borderId="37" xfId="0" applyFont="1" applyBorder="1" applyAlignment="1">
      <alignment horizontal="left" vertical="top"/>
    </xf>
    <xf numFmtId="0" fontId="7" fillId="0" borderId="50" xfId="0" applyFont="1" applyBorder="1" applyAlignment="1">
      <alignment horizontal="left" vertical="top" wrapText="1"/>
    </xf>
    <xf numFmtId="0" fontId="7" fillId="0" borderId="34" xfId="0" applyFont="1" applyBorder="1" applyAlignment="1">
      <alignment horizontal="left" vertical="top"/>
    </xf>
    <xf numFmtId="0" fontId="7" fillId="0" borderId="43" xfId="0" applyFont="1" applyBorder="1" applyAlignment="1">
      <alignment horizontal="left" vertical="top"/>
    </xf>
    <xf numFmtId="0" fontId="7" fillId="2" borderId="44" xfId="0" applyFont="1" applyFill="1" applyBorder="1" applyAlignment="1">
      <alignment horizontal="center"/>
    </xf>
    <xf numFmtId="0" fontId="7" fillId="0" borderId="40" xfId="0" applyFont="1" applyBorder="1" applyAlignment="1">
      <alignment horizontal="center"/>
    </xf>
    <xf numFmtId="0" fontId="18" fillId="3" borderId="0" xfId="0" applyFont="1" applyFill="1" applyAlignment="1" applyProtection="1">
      <alignment horizontal="left" vertical="top" wrapText="1"/>
      <protection locked="0"/>
    </xf>
    <xf numFmtId="0" fontId="18" fillId="3" borderId="37" xfId="0" applyFont="1" applyFill="1" applyBorder="1" applyAlignment="1" applyProtection="1">
      <alignment horizontal="left" vertical="top" wrapText="1"/>
      <protection locked="0"/>
    </xf>
    <xf numFmtId="0" fontId="18" fillId="3" borderId="34" xfId="0" applyFont="1" applyFill="1" applyBorder="1" applyAlignment="1" applyProtection="1">
      <alignment horizontal="left" vertical="top" wrapText="1"/>
      <protection locked="0"/>
    </xf>
    <xf numFmtId="0" fontId="18" fillId="3" borderId="43" xfId="0" applyFont="1" applyFill="1" applyBorder="1" applyAlignment="1" applyProtection="1">
      <alignment horizontal="left" vertical="top" wrapText="1"/>
      <protection locked="0"/>
    </xf>
    <xf numFmtId="0" fontId="7" fillId="3" borderId="30" xfId="0" applyFont="1" applyFill="1" applyBorder="1" applyAlignment="1" applyProtection="1">
      <alignment horizontal="left" vertical="center" wrapText="1"/>
      <protection locked="0"/>
    </xf>
    <xf numFmtId="0" fontId="0" fillId="0" borderId="52" xfId="0" applyBorder="1" applyAlignment="1" applyProtection="1">
      <alignment horizontal="left" vertical="center"/>
      <protection locked="0"/>
    </xf>
    <xf numFmtId="0" fontId="18" fillId="0" borderId="0" xfId="0" applyFont="1" applyAlignment="1">
      <alignment horizontal="left" vertical="top" wrapText="1"/>
    </xf>
    <xf numFmtId="0" fontId="18" fillId="0" borderId="37" xfId="0" applyFont="1" applyBorder="1" applyAlignment="1">
      <alignment horizontal="left" vertical="top" wrapText="1"/>
    </xf>
    <xf numFmtId="0" fontId="7" fillId="3" borderId="47" xfId="0" applyFont="1" applyFill="1" applyBorder="1" applyAlignment="1" applyProtection="1">
      <alignment horizontal="left" vertical="center" wrapText="1"/>
      <protection locked="0"/>
    </xf>
    <xf numFmtId="0" fontId="0" fillId="0" borderId="25" xfId="0" applyBorder="1" applyAlignment="1" applyProtection="1">
      <alignment horizontal="left" vertical="center"/>
      <protection locked="0"/>
    </xf>
    <xf numFmtId="0" fontId="7" fillId="0" borderId="41" xfId="0" applyFont="1" applyBorder="1" applyAlignment="1">
      <alignment horizontal="left" vertical="center"/>
    </xf>
    <xf numFmtId="0" fontId="0" fillId="0" borderId="42" xfId="0" applyBorder="1" applyAlignment="1">
      <alignment horizontal="left" vertical="center"/>
    </xf>
    <xf numFmtId="0" fontId="18" fillId="0" borderId="6" xfId="0" applyFont="1" applyBorder="1" applyAlignment="1">
      <alignment horizontal="left" vertical="top" wrapText="1"/>
    </xf>
    <xf numFmtId="0" fontId="18" fillId="0" borderId="49" xfId="0" applyFont="1" applyBorder="1" applyAlignment="1">
      <alignment horizontal="left" vertical="top" wrapText="1"/>
    </xf>
    <xf numFmtId="0" fontId="7" fillId="0" borderId="33" xfId="0" applyFont="1" applyBorder="1" applyAlignment="1">
      <alignment horizontal="left" vertical="top" wrapText="1"/>
    </xf>
    <xf numFmtId="0" fontId="18" fillId="0" borderId="34" xfId="0" applyFont="1" applyBorder="1" applyAlignment="1">
      <alignment horizontal="left" vertical="top" wrapText="1"/>
    </xf>
    <xf numFmtId="0" fontId="18" fillId="0" borderId="43" xfId="0" applyFont="1" applyBorder="1" applyAlignment="1">
      <alignment horizontal="left" vertical="top" wrapText="1"/>
    </xf>
    <xf numFmtId="0" fontId="37" fillId="0" borderId="21" xfId="0" applyFont="1" applyBorder="1" applyAlignment="1">
      <alignment horizontal="left" vertical="top" wrapText="1"/>
    </xf>
    <xf numFmtId="0" fontId="35" fillId="0" borderId="23" xfId="0" applyFont="1" applyBorder="1" applyAlignment="1">
      <alignment vertical="center"/>
    </xf>
    <xf numFmtId="0" fontId="38" fillId="0" borderId="32" xfId="0" applyFont="1" applyBorder="1" applyAlignment="1">
      <alignment vertical="top" wrapText="1"/>
    </xf>
    <xf numFmtId="0" fontId="38" fillId="0" borderId="0" xfId="0" applyFont="1" applyAlignment="1">
      <alignment vertical="top" wrapText="1"/>
    </xf>
    <xf numFmtId="0" fontId="38" fillId="0" borderId="32" xfId="0" applyFont="1" applyBorder="1" applyAlignment="1">
      <alignment horizontal="left" vertical="top" wrapText="1"/>
    </xf>
    <xf numFmtId="0" fontId="38" fillId="0" borderId="0" xfId="0" applyFont="1" applyAlignment="1">
      <alignment wrapText="1"/>
    </xf>
  </cellXfs>
  <cellStyles count="4">
    <cellStyle name="ハイパーリンク" xfId="1" builtinId="8"/>
    <cellStyle name="標準" xfId="0" builtinId="0"/>
    <cellStyle name="標準 2" xfId="2" xr:uid="{00000000-0005-0000-0000-000002000000}"/>
    <cellStyle name="標準_Sheet1" xfId="3" xr:uid="{00000000-0005-0000-0000-000003000000}"/>
  </cellStyles>
  <dxfs count="0"/>
  <tableStyles count="0" defaultTableStyle="TableStyleMedium9" defaultPivotStyle="PivotStyleLight16"/>
  <colors>
    <mruColors>
      <color rgb="FFFFFF99"/>
      <color rgb="FFA7FFFF"/>
      <color rgb="FFFFFF00"/>
      <color rgb="FF339966"/>
      <color rgb="FFFFCC00"/>
      <color rgb="FF99CCFF"/>
      <color rgb="FFFFA48F"/>
      <color rgb="FF0000FF"/>
      <color rgb="FFFF896D"/>
      <color rgb="FFDEBD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JABEE-FSV01\data\Users\ishii\Documents\42%20&#22522;&#28310;&#12539;&#32207;&#21512;&#35519;&#25972;&#22996;&#21729;&#20250;\2012&#24180;&#24230;&#22522;&#28310;\2012.05&#20844;&#38283;&#36039;&#26009;\2012&#22522;&#28310;_&#12503;&#12525;&#12464;&#12521;&#12512;&#28857;&#26908;&#26360;&#12539;&#23529;&#26619;&#22577;&#21578;&#26360;&#12308;&#12456;&#12531;&#12472;&#12491;&#12450;&#12522;&#12531;&#12464;&#31995;&#23398;&#22763;&#12309;12041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使用法"/>
      <sheetName val="基本事項"/>
      <sheetName val="分野名"/>
      <sheetName val="行動記録"/>
      <sheetName val="審査項目と前回審査の結果"/>
      <sheetName val="①プログラム点検書（実地審査最終面談時）"/>
      <sheetName val="①審査結果と指摘事項"/>
      <sheetName val="②一次審査報告書"/>
      <sheetName val="②審査結果と指摘事項"/>
      <sheetName val="③二次審査報告書"/>
      <sheetName val="③審査結果と指摘事項"/>
      <sheetName val="④分野別審査報告書"/>
      <sheetName val="④審査結果と指摘事項"/>
      <sheetName val="⑤最終審査報告書"/>
      <sheetName val="⑤審査結果と指摘事項"/>
    </sheetNames>
    <sheetDataSet>
      <sheetData sheetId="0"/>
      <sheetData sheetId="1"/>
      <sheetData sheetId="2">
        <row r="3">
          <cell r="A3" t="str">
            <v>選択してください</v>
          </cell>
        </row>
        <row r="5">
          <cell r="A5" t="str">
            <v>化学及び関連のエンジニアリング分野</v>
          </cell>
        </row>
        <row r="6">
          <cell r="A6" t="str">
            <v>化学および化学関連分野</v>
          </cell>
        </row>
        <row r="7">
          <cell r="A7" t="str">
            <v>機械及び関連の工学分野</v>
          </cell>
        </row>
        <row r="8">
          <cell r="A8" t="str">
            <v>機械および機械関連分野</v>
          </cell>
        </row>
        <row r="9">
          <cell r="A9" t="str">
            <v>材料及び関連のエンジニアリング分野</v>
          </cell>
        </row>
        <row r="10">
          <cell r="A10" t="str">
            <v>材料および材料関連分野</v>
          </cell>
        </row>
        <row r="11">
          <cell r="A11" t="str">
            <v>地球・資源及び関連のエンジニアリング分野</v>
          </cell>
        </row>
        <row r="12">
          <cell r="A12" t="str">
            <v>地球・資源およびその関連分野</v>
          </cell>
        </row>
        <row r="13">
          <cell r="A13" t="str">
            <v>電子情報通信・コンピュータ及び関連の工学分野</v>
          </cell>
        </row>
        <row r="14">
          <cell r="A14" t="str">
            <v>電気電子及び関連の工学分野</v>
          </cell>
        </row>
        <row r="15">
          <cell r="A15" t="str">
            <v>情報および情報関連分野</v>
          </cell>
        </row>
        <row r="16">
          <cell r="A16" t="str">
            <v>電子情報通信・コンピュータ及び関連の工学分野</v>
          </cell>
        </row>
        <row r="17">
          <cell r="A17" t="str">
            <v>電気・電子・情報通信およびその関連分野</v>
          </cell>
        </row>
        <row r="18">
          <cell r="A18" t="str">
            <v>電気・電子及び関連の工学分野</v>
          </cell>
        </row>
        <row r="19">
          <cell r="A19" t="str">
            <v>土木及び関連の工学分野</v>
          </cell>
        </row>
        <row r="20">
          <cell r="A20" t="str">
            <v>土木および土木関連分野</v>
          </cell>
        </row>
        <row r="21">
          <cell r="A21" t="str">
            <v>農業工学及び関連のエンジニアリング分野</v>
          </cell>
        </row>
        <row r="22">
          <cell r="A22" t="str">
            <v>農業工学関連分野</v>
          </cell>
        </row>
        <row r="23">
          <cell r="A23" t="str">
            <v>工学（融合複合・新領域）及び関連のエンジニアリング分野</v>
          </cell>
        </row>
        <row r="24">
          <cell r="A24" t="str">
            <v>工学（融合複合・新領域）関連分野</v>
          </cell>
        </row>
        <row r="25">
          <cell r="A25" t="str">
            <v>建築学・建築工学及び関連のエンジニアリング分野</v>
          </cell>
        </row>
        <row r="26">
          <cell r="A26" t="str">
            <v>建築学および建築学関連分野</v>
          </cell>
        </row>
        <row r="27">
          <cell r="A27" t="str">
            <v>物理・応用物理学及び関連のエンジニアリング分野</v>
          </cell>
        </row>
        <row r="28">
          <cell r="A28" t="str">
            <v>物理・応用物理学関連分野</v>
          </cell>
        </row>
        <row r="29">
          <cell r="A29" t="str">
            <v>経営工学及び関連のエンジニアリング分野</v>
          </cell>
        </row>
        <row r="30">
          <cell r="A30" t="str">
            <v>経営工学関連分野</v>
          </cell>
        </row>
        <row r="31">
          <cell r="A31" t="str">
            <v>農学一般及び関連のエンジニアリング分野</v>
          </cell>
        </row>
        <row r="32">
          <cell r="A32" t="str">
            <v>農学一般関連分野</v>
          </cell>
        </row>
        <row r="33">
          <cell r="A33" t="str">
            <v>森林及び関連のエンジニアリング分野</v>
          </cell>
        </row>
        <row r="34">
          <cell r="A34" t="str">
            <v>森林および森林関連分野</v>
          </cell>
        </row>
        <row r="35">
          <cell r="A35" t="str">
            <v>環境工学及び関連のエンジニアリング分野</v>
          </cell>
        </row>
        <row r="36">
          <cell r="A36" t="str">
            <v>環境工学およびその関連分野</v>
          </cell>
        </row>
        <row r="37">
          <cell r="A37" t="str">
            <v>生物工学及び関連のエンジニアリング分野</v>
          </cell>
        </row>
        <row r="38">
          <cell r="A38" t="str">
            <v>生物工学および生物工学関連分野</v>
          </cell>
        </row>
        <row r="53">
          <cell r="A53" t="str">
            <v>選択してください</v>
          </cell>
        </row>
        <row r="55">
          <cell r="A55" t="str">
            <v>化学及び関連のエンジニアリング分野</v>
          </cell>
        </row>
        <row r="56">
          <cell r="A56" t="str">
            <v>化学および化学関連分野</v>
          </cell>
        </row>
        <row r="57">
          <cell r="A57" t="str">
            <v>機械及び関連の工学分野</v>
          </cell>
        </row>
        <row r="58">
          <cell r="A58" t="str">
            <v>機械および機械関連分野</v>
          </cell>
        </row>
        <row r="59">
          <cell r="A59" t="str">
            <v>材料及び関連のエンジニアリング分野</v>
          </cell>
        </row>
        <row r="60">
          <cell r="A60" t="str">
            <v>材料および材料関連分野</v>
          </cell>
        </row>
        <row r="61">
          <cell r="A61" t="str">
            <v>地球・資源及び関連のエンジニアリング分野</v>
          </cell>
        </row>
        <row r="62">
          <cell r="A62" t="str">
            <v>地球・資源およびその関連分野</v>
          </cell>
        </row>
        <row r="63">
          <cell r="A63" t="str">
            <v>電子情報通信・コンピュータ及び関連の工学分野</v>
          </cell>
        </row>
        <row r="64">
          <cell r="A64" t="str">
            <v>電気電子及び関連の工学分野</v>
          </cell>
        </row>
        <row r="65">
          <cell r="A65" t="str">
            <v>情報および情報関連分野</v>
          </cell>
        </row>
        <row r="66">
          <cell r="A66" t="str">
            <v>電子情報通信・コンピュータ及び関連の工学分野</v>
          </cell>
        </row>
        <row r="67">
          <cell r="A67" t="str">
            <v>電気・電子・情報通信およびその関連分野</v>
          </cell>
        </row>
        <row r="68">
          <cell r="A68" t="str">
            <v>電気・電子及び関連の工学分野</v>
          </cell>
        </row>
        <row r="69">
          <cell r="A69" t="str">
            <v>土木及び関連の工学分野</v>
          </cell>
        </row>
        <row r="70">
          <cell r="A70" t="str">
            <v>土木および土木関連分野</v>
          </cell>
        </row>
        <row r="71">
          <cell r="A71" t="str">
            <v>農業工学及び関連のエンジニアリング分野</v>
          </cell>
        </row>
        <row r="72">
          <cell r="A72" t="str">
            <v>農業工学関連分野</v>
          </cell>
        </row>
        <row r="73">
          <cell r="A73" t="str">
            <v>工学（融合複合・新領域）及び関連のエンジニアリング分野</v>
          </cell>
        </row>
        <row r="74">
          <cell r="A74" t="str">
            <v>工学（融合複合・新領域）関連分野</v>
          </cell>
        </row>
        <row r="75">
          <cell r="A75" t="str">
            <v>建築学・建築工学及び関連のエンジニアリング分野</v>
          </cell>
        </row>
        <row r="76">
          <cell r="A76" t="str">
            <v>建築学および建築学関連分野</v>
          </cell>
        </row>
        <row r="77">
          <cell r="A77" t="str">
            <v>物理・応用物理学及び関連のエンジニアリング分野</v>
          </cell>
        </row>
        <row r="78">
          <cell r="A78" t="str">
            <v>物理・応用物理学関連分野</v>
          </cell>
        </row>
        <row r="79">
          <cell r="A79" t="str">
            <v>経営工学及び関連のエンジニアリング分野</v>
          </cell>
        </row>
        <row r="80">
          <cell r="A80" t="str">
            <v>経営工学関連分野</v>
          </cell>
        </row>
        <row r="81">
          <cell r="A81" t="str">
            <v>農学一般及び関連のエンジニアリング分野</v>
          </cell>
        </row>
        <row r="82">
          <cell r="A82" t="str">
            <v>農学一般関連分野</v>
          </cell>
        </row>
        <row r="83">
          <cell r="A83" t="str">
            <v>森林及び関連のエンジニアリング分野</v>
          </cell>
        </row>
        <row r="84">
          <cell r="A84" t="str">
            <v>森林および森林関連分野</v>
          </cell>
        </row>
        <row r="85">
          <cell r="A85" t="str">
            <v>環境工学及び関連のエンジニアリング分野</v>
          </cell>
        </row>
        <row r="86">
          <cell r="A86" t="str">
            <v>環境工学およびその関連分野</v>
          </cell>
        </row>
        <row r="87">
          <cell r="A87" t="str">
            <v>生物工学及び関連のエンジニアリング分野</v>
          </cell>
        </row>
        <row r="88">
          <cell r="A88" t="str">
            <v>生物工学および生物工学関連分野</v>
          </cell>
        </row>
        <row r="90">
          <cell r="A90" t="str">
            <v>CS（コンピュータ科学）分野</v>
          </cell>
        </row>
        <row r="91">
          <cell r="A91" t="str">
            <v>IS（情報システム）分野</v>
          </cell>
        </row>
        <row r="92">
          <cell r="A92" t="str">
            <v>IT（インフォメーションテクノロジ）分野</v>
          </cell>
        </row>
        <row r="93">
          <cell r="A93" t="str">
            <v>情報一般分野</v>
          </cell>
        </row>
        <row r="95">
          <cell r="A95" t="str">
            <v>建築設計・計画系分野</v>
          </cell>
        </row>
      </sheetData>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38"/>
  <sheetViews>
    <sheetView showGridLines="0" tabSelected="1" zoomScale="170" zoomScaleNormal="170" zoomScaleSheetLayoutView="130" workbookViewId="0">
      <selection activeCell="C3" sqref="C3"/>
    </sheetView>
  </sheetViews>
  <sheetFormatPr defaultColWidth="9" defaultRowHeight="14.4"/>
  <cols>
    <col min="1" max="1" width="80.3984375" style="1" customWidth="1"/>
    <col min="2" max="2" width="9" style="58"/>
    <col min="3" max="3" width="9" style="1"/>
    <col min="4" max="4" width="9.69921875" style="1" customWidth="1"/>
    <col min="5" max="5" width="9.59765625" style="1" customWidth="1"/>
    <col min="6" max="16384" width="9" style="1"/>
  </cols>
  <sheetData>
    <row r="1" spans="1:2" ht="15" thickBot="1">
      <c r="A1" s="12"/>
    </row>
    <row r="2" spans="1:2" ht="148.05000000000001" customHeight="1" thickBot="1">
      <c r="A2" s="377" t="s">
        <v>287</v>
      </c>
    </row>
    <row r="3" spans="1:2" ht="27.45" customHeight="1">
      <c r="A3" s="32" t="s">
        <v>286</v>
      </c>
    </row>
    <row r="4" spans="1:2" ht="19.2">
      <c r="A4" s="100" t="s">
        <v>140</v>
      </c>
    </row>
    <row r="5" spans="1:2">
      <c r="A5" s="75" t="s">
        <v>141</v>
      </c>
    </row>
    <row r="6" spans="1:2" ht="27.75" customHeight="1">
      <c r="A6" s="32" t="s">
        <v>78</v>
      </c>
    </row>
    <row r="7" spans="1:2" ht="56.25" customHeight="1">
      <c r="A7" s="68" t="s">
        <v>187</v>
      </c>
    </row>
    <row r="8" spans="1:2">
      <c r="A8" s="75" t="s">
        <v>188</v>
      </c>
    </row>
    <row r="9" spans="1:2">
      <c r="A9" s="75" t="s">
        <v>79</v>
      </c>
    </row>
    <row r="10" spans="1:2">
      <c r="A10" s="32" t="s">
        <v>80</v>
      </c>
    </row>
    <row r="11" spans="1:2" ht="17.25" customHeight="1">
      <c r="A11" s="32" t="s">
        <v>189</v>
      </c>
    </row>
    <row r="12" spans="1:2">
      <c r="A12" s="59"/>
    </row>
    <row r="13" spans="1:2" ht="19.2">
      <c r="A13" s="100" t="s">
        <v>139</v>
      </c>
    </row>
    <row r="14" spans="1:2" s="59" customFormat="1" ht="42" customHeight="1">
      <c r="A14" s="68" t="s">
        <v>190</v>
      </c>
      <c r="B14" s="58"/>
    </row>
    <row r="15" spans="1:2" s="59" customFormat="1" ht="10.050000000000001" customHeight="1">
      <c r="B15" s="58"/>
    </row>
    <row r="16" spans="1:2" ht="19.95" customHeight="1">
      <c r="A16" s="101" t="s">
        <v>191</v>
      </c>
    </row>
    <row r="17" spans="1:2">
      <c r="A17" s="68" t="s">
        <v>192</v>
      </c>
    </row>
    <row r="18" spans="1:2" ht="141.44999999999999" customHeight="1">
      <c r="A18" s="69" t="s">
        <v>258</v>
      </c>
    </row>
    <row r="19" spans="1:2" ht="9.75" customHeight="1"/>
    <row r="20" spans="1:2">
      <c r="A20" s="22" t="s">
        <v>193</v>
      </c>
    </row>
    <row r="21" spans="1:2" ht="15" customHeight="1">
      <c r="A21" s="21" t="s">
        <v>43</v>
      </c>
    </row>
    <row r="22" spans="1:2" ht="5.25" customHeight="1">
      <c r="A22" s="21"/>
    </row>
    <row r="23" spans="1:2" ht="6.75" customHeight="1">
      <c r="A23" s="18"/>
    </row>
    <row r="24" spans="1:2">
      <c r="A24" s="22" t="s">
        <v>41</v>
      </c>
    </row>
    <row r="25" spans="1:2" ht="28.5" customHeight="1">
      <c r="A25" s="21" t="s">
        <v>194</v>
      </c>
    </row>
    <row r="26" spans="1:2" ht="26.25" customHeight="1">
      <c r="A26" s="21" t="s">
        <v>195</v>
      </c>
    </row>
    <row r="27" spans="1:2" ht="51" customHeight="1">
      <c r="A27" s="69" t="s">
        <v>168</v>
      </c>
      <c r="B27" s="60"/>
    </row>
    <row r="28" spans="1:2">
      <c r="A28" s="21" t="s">
        <v>106</v>
      </c>
      <c r="B28" s="60"/>
    </row>
    <row r="29" spans="1:2" ht="27" customHeight="1">
      <c r="A29" s="69" t="s">
        <v>40</v>
      </c>
      <c r="B29" s="60"/>
    </row>
    <row r="30" spans="1:2" ht="4.95" customHeight="1">
      <c r="A30" s="141"/>
      <c r="B30" s="60"/>
    </row>
    <row r="31" spans="1:2">
      <c r="A31" s="18"/>
    </row>
    <row r="32" spans="1:2">
      <c r="A32" s="22" t="s">
        <v>42</v>
      </c>
    </row>
    <row r="33" spans="1:1" ht="29.25" customHeight="1">
      <c r="A33" s="21" t="s">
        <v>146</v>
      </c>
    </row>
    <row r="34" spans="1:1" ht="65.25" customHeight="1">
      <c r="A34" s="21" t="s">
        <v>138</v>
      </c>
    </row>
    <row r="35" spans="1:1">
      <c r="A35" s="69" t="s">
        <v>142</v>
      </c>
    </row>
    <row r="36" spans="1:1" ht="10.5" customHeight="1">
      <c r="A36" s="19"/>
    </row>
    <row r="37" spans="1:1" ht="15" customHeight="1">
      <c r="A37" s="21" t="s">
        <v>137</v>
      </c>
    </row>
    <row r="38" spans="1:1">
      <c r="A38" s="21" t="s">
        <v>72</v>
      </c>
    </row>
  </sheetData>
  <phoneticPr fontId="2"/>
  <pageMargins left="0.78700000000000003" right="0.78700000000000003" top="0.98399999999999999" bottom="0.98399999999999999" header="0.51200000000000001" footer="0.51200000000000001"/>
  <pageSetup paperSize="9" orientation="portrait" horizontalDpi="4294967293" verticalDpi="1200" r:id="rId1"/>
  <headerFooter alignWithMargins="0">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5" tint="0.39997558519241921"/>
    <pageSetUpPr fitToPage="1"/>
  </sheetPr>
  <dimension ref="A1:D20"/>
  <sheetViews>
    <sheetView showGridLines="0" zoomScaleNormal="100" zoomScaleSheetLayoutView="80" workbookViewId="0">
      <pane ySplit="3" topLeftCell="A4" activePane="bottomLeft" state="frozen"/>
      <selection pane="bottomLeft" sqref="A1:D1"/>
    </sheetView>
  </sheetViews>
  <sheetFormatPr defaultColWidth="13" defaultRowHeight="14.4"/>
  <cols>
    <col min="1" max="1" width="5.796875" style="1" customWidth="1"/>
    <col min="2" max="2" width="36.19921875" style="1" customWidth="1"/>
    <col min="3" max="3" width="47" style="1" customWidth="1"/>
    <col min="4" max="4" width="67.8984375" style="1" customWidth="1"/>
    <col min="5" max="5" width="1.5" style="1" customWidth="1"/>
    <col min="6" max="6" width="41.796875" style="1" customWidth="1"/>
    <col min="7" max="16384" width="13" style="1"/>
  </cols>
  <sheetData>
    <row r="1" spans="1:4" ht="22.95" customHeight="1">
      <c r="A1" s="273" t="str">
        <f ca="1">IF(ISBLANK(INDIRECT("基本事項!B2")),"「基本事項」ワークシートで審査種類を選択してください",CONCATENATE("審査結果と指摘事項：", INDIRECT("基本事項!B2")))</f>
        <v>審査結果と指摘事項：予備審査</v>
      </c>
      <c r="B1" s="273"/>
      <c r="C1" s="273"/>
      <c r="D1" s="273"/>
    </row>
    <row r="2" spans="1:4" ht="15" thickBot="1">
      <c r="A2" s="61"/>
      <c r="B2" s="154"/>
      <c r="C2" s="61"/>
      <c r="D2" s="61"/>
    </row>
    <row r="3" spans="1:4" ht="28.5" customHeight="1" thickBot="1">
      <c r="A3" s="134" t="s">
        <v>59</v>
      </c>
      <c r="B3" s="135" t="s">
        <v>104</v>
      </c>
      <c r="C3" s="149" t="s">
        <v>260</v>
      </c>
      <c r="D3" s="136" t="s">
        <v>172</v>
      </c>
    </row>
    <row r="4" spans="1:4" s="43" customFormat="1" ht="36" customHeight="1" thickBot="1">
      <c r="A4" s="155">
        <v>1</v>
      </c>
      <c r="B4" s="70" t="s">
        <v>220</v>
      </c>
      <c r="C4" s="211"/>
      <c r="D4" s="212"/>
    </row>
    <row r="5" spans="1:4" ht="105" customHeight="1">
      <c r="A5" s="102" t="s">
        <v>173</v>
      </c>
      <c r="B5" s="188" t="s">
        <v>223</v>
      </c>
      <c r="C5" s="166"/>
      <c r="D5" s="167"/>
    </row>
    <row r="6" spans="1:4" ht="148.5" customHeight="1" thickBot="1">
      <c r="A6" s="103" t="s">
        <v>174</v>
      </c>
      <c r="B6" s="152" t="s">
        <v>230</v>
      </c>
      <c r="C6" s="168"/>
      <c r="D6" s="167"/>
    </row>
    <row r="7" spans="1:4" ht="25.5" customHeight="1" thickBot="1">
      <c r="A7" s="155">
        <v>2</v>
      </c>
      <c r="B7" s="70" t="s">
        <v>217</v>
      </c>
      <c r="C7" s="211"/>
      <c r="D7" s="212"/>
    </row>
    <row r="8" spans="1:4" ht="171.45" customHeight="1">
      <c r="A8" s="89" t="s">
        <v>175</v>
      </c>
      <c r="B8" s="151" t="s">
        <v>224</v>
      </c>
      <c r="C8" s="166"/>
      <c r="D8" s="167"/>
    </row>
    <row r="9" spans="1:4" ht="117.75" customHeight="1">
      <c r="A9" s="89" t="s">
        <v>63</v>
      </c>
      <c r="B9" s="152" t="s">
        <v>221</v>
      </c>
      <c r="C9" s="166"/>
      <c r="D9" s="167"/>
    </row>
    <row r="10" spans="1:4" ht="153" customHeight="1">
      <c r="A10" s="90" t="s">
        <v>64</v>
      </c>
      <c r="B10" s="152" t="s">
        <v>225</v>
      </c>
      <c r="C10" s="166"/>
      <c r="D10" s="167"/>
    </row>
    <row r="11" spans="1:4" ht="98.55" customHeight="1">
      <c r="A11" s="90" t="s">
        <v>66</v>
      </c>
      <c r="B11" s="152" t="s">
        <v>226</v>
      </c>
      <c r="C11" s="166"/>
      <c r="D11" s="167"/>
    </row>
    <row r="12" spans="1:4" ht="109.5" customHeight="1" thickBot="1">
      <c r="A12" s="89" t="s">
        <v>68</v>
      </c>
      <c r="B12" s="152" t="s">
        <v>227</v>
      </c>
      <c r="C12" s="166"/>
      <c r="D12" s="167"/>
    </row>
    <row r="13" spans="1:4" s="43" customFormat="1" ht="27.75" customHeight="1" thickBot="1">
      <c r="A13" s="66" t="s">
        <v>65</v>
      </c>
      <c r="B13" s="70" t="s">
        <v>218</v>
      </c>
      <c r="C13" s="211"/>
      <c r="D13" s="212"/>
    </row>
    <row r="14" spans="1:4" ht="118.95" customHeight="1">
      <c r="A14" s="88" t="s">
        <v>176</v>
      </c>
      <c r="B14" s="152" t="s">
        <v>171</v>
      </c>
      <c r="C14" s="166"/>
      <c r="D14" s="167"/>
    </row>
    <row r="15" spans="1:4" ht="97.05" customHeight="1" thickBot="1">
      <c r="A15" s="89" t="s">
        <v>177</v>
      </c>
      <c r="B15" s="152" t="s">
        <v>222</v>
      </c>
      <c r="C15" s="166"/>
      <c r="D15" s="167"/>
    </row>
    <row r="16" spans="1:4" ht="26.25" customHeight="1" thickBot="1">
      <c r="A16" s="153" t="s">
        <v>67</v>
      </c>
      <c r="B16" s="70" t="s">
        <v>219</v>
      </c>
      <c r="C16" s="211"/>
      <c r="D16" s="212"/>
    </row>
    <row r="17" spans="1:4" ht="124.05" customHeight="1">
      <c r="A17" s="91" t="s">
        <v>179</v>
      </c>
      <c r="B17" s="152" t="s">
        <v>228</v>
      </c>
      <c r="C17" s="166"/>
      <c r="D17" s="167"/>
    </row>
    <row r="18" spans="1:4" ht="58.05" customHeight="1" thickBot="1">
      <c r="A18" s="92" t="s">
        <v>180</v>
      </c>
      <c r="B18" s="189" t="s">
        <v>229</v>
      </c>
      <c r="C18" s="169"/>
      <c r="D18" s="216"/>
    </row>
    <row r="20" spans="1:4">
      <c r="A20" s="20"/>
    </row>
  </sheetData>
  <sheetProtection sheet="1" formatCells="0" formatColumns="0" formatRows="0" sort="0" autoFilter="0"/>
  <mergeCells count="1">
    <mergeCell ref="A1:D1"/>
  </mergeCells>
  <phoneticPr fontId="2"/>
  <dataValidations xWindow="375" yWindow="268" count="2">
    <dataValidation type="textLength" imeMode="on" operator="greaterThanOrEqual" showErrorMessage="1" sqref="D5:D6 D8:D12 D14:D15 D17:D18" xr:uid="{00000000-0002-0000-0900-000000000000}">
      <formula1>0</formula1>
    </dataValidation>
    <dataValidation operator="equal" showInputMessage="1" showErrorMessage="1" sqref="A17:A18 A4:A7 A10:A11" xr:uid="{00000000-0002-0000-0900-000005000000}"/>
  </dataValidations>
  <printOptions horizontalCentered="1"/>
  <pageMargins left="0.78740157480314965" right="0.78740157480314965" top="0.78740157480314965" bottom="0.78740157480314965" header="0.51181102362204722" footer="0.31496062992125984"/>
  <pageSetup paperSize="9" scale="77" fitToHeight="50" orientation="landscape" r:id="rId1"/>
  <headerFooter alignWithMargins="0">
    <oddHeader>&amp;R&amp;8日本技術者教育認定基準（2019年度～）</oddHeader>
    <oddFooter>&amp;R&amp;8プログラム点検書（実地審査最終面談時）&amp;P/&amp;N</oddFooter>
  </headerFooter>
  <ignoredErrors>
    <ignoredError sqref="A5:A6 A8:A12 A13:A18" numberStoredAsText="1"/>
  </ignoredErrors>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99CCFF"/>
  </sheetPr>
  <dimension ref="A1:F45"/>
  <sheetViews>
    <sheetView showGridLines="0" showZeros="0" topLeftCell="B1" zoomScaleNormal="100" zoomScaleSheetLayoutView="100" workbookViewId="0">
      <selection activeCell="C1" sqref="C1:E1"/>
    </sheetView>
  </sheetViews>
  <sheetFormatPr defaultColWidth="8.59765625" defaultRowHeight="14.4"/>
  <cols>
    <col min="1" max="1" width="1.69921875" style="9" customWidth="1"/>
    <col min="2" max="2" width="21.69921875" style="1" customWidth="1"/>
    <col min="3" max="3" width="21.59765625" style="1" customWidth="1"/>
    <col min="4" max="6" width="25.796875" style="1" customWidth="1"/>
    <col min="7" max="16384" width="8.59765625" style="1"/>
  </cols>
  <sheetData>
    <row r="1" spans="1:6" ht="60" customHeight="1" thickBot="1">
      <c r="A1" s="7"/>
      <c r="B1" s="161" t="s">
        <v>196</v>
      </c>
      <c r="C1" s="381" t="s">
        <v>289</v>
      </c>
      <c r="D1" s="382"/>
      <c r="E1" s="382"/>
      <c r="F1" s="2"/>
    </row>
    <row r="2" spans="1:6" ht="184.95" customHeight="1">
      <c r="A2" s="1"/>
      <c r="B2" s="298" t="s">
        <v>231</v>
      </c>
      <c r="C2" s="298"/>
      <c r="D2" s="298"/>
      <c r="E2" s="298"/>
      <c r="F2" s="298"/>
    </row>
    <row r="3" spans="1:6" ht="75" customHeight="1">
      <c r="A3" s="1"/>
      <c r="B3" s="299" t="str">
        <f ca="1">CONCATENATE("プログラム名：",C11)</f>
        <v>プログラム名：「基本事項」でプログラム名を記入してください</v>
      </c>
      <c r="C3" s="299"/>
      <c r="D3" s="299"/>
      <c r="E3" s="299"/>
      <c r="F3" s="299"/>
    </row>
    <row r="4" spans="1:6" ht="75" customHeight="1">
      <c r="A4" s="1"/>
      <c r="B4" s="299" t="str">
        <f ca="1">CONCATENATE("(",C12," )")</f>
        <v>(「基本事項」で高等教育機関名を記入してください )</v>
      </c>
      <c r="C4" s="299"/>
      <c r="D4" s="299"/>
      <c r="E4" s="299"/>
      <c r="F4" s="299"/>
    </row>
    <row r="5" spans="1:6" ht="75" customHeight="1">
      <c r="A5" s="1"/>
      <c r="B5" s="299" t="str">
        <f ca="1">C13</f>
        <v>「基本事項」で認定種別を記入してください</v>
      </c>
      <c r="C5" s="299"/>
      <c r="D5" s="299"/>
      <c r="E5" s="299"/>
      <c r="F5" s="299"/>
    </row>
    <row r="6" spans="1:6" ht="46.95" customHeight="1">
      <c r="A6" s="1"/>
      <c r="B6" s="299" t="str">
        <f ca="1">C14</f>
        <v>「基本事項」で認定分野を記入してください</v>
      </c>
      <c r="C6" s="299"/>
      <c r="D6" s="299"/>
      <c r="E6" s="299"/>
      <c r="F6" s="299"/>
    </row>
    <row r="7" spans="1:6" ht="171.45" customHeight="1">
      <c r="A7" s="1"/>
      <c r="B7" s="299" t="str">
        <f ca="1">CONCATENATE("主審査員　",C18,"　（",D18,"）")</f>
        <v>主審査員　「基本事項」で主審査員氏名を記入してください　（「基本事項」で主審査員所属を記入してください）</v>
      </c>
      <c r="C7" s="299"/>
      <c r="D7" s="299"/>
      <c r="E7" s="299"/>
      <c r="F7" s="299"/>
    </row>
    <row r="8" spans="1:6" ht="65.25" customHeight="1">
      <c r="A8" s="1"/>
      <c r="B8" s="300" t="str">
        <f ca="1">C31</f>
        <v>「基本事項」で予備審査報告書Ⅰ提出日を記入してください</v>
      </c>
      <c r="C8" s="300"/>
      <c r="D8" s="300"/>
      <c r="E8" s="300"/>
      <c r="F8" s="300"/>
    </row>
    <row r="9" spans="1:6" ht="19.2">
      <c r="A9" s="7"/>
      <c r="B9" s="35" t="s">
        <v>69</v>
      </c>
    </row>
    <row r="10" spans="1:6" ht="15" thickBot="1"/>
    <row r="11" spans="1:6" ht="16.5" customHeight="1">
      <c r="B11" s="42" t="s">
        <v>237</v>
      </c>
      <c r="C11" s="293" t="str">
        <f ca="1">IF(ISBLANK(INDIRECT("基本事項!B4")),"「基本事項」でプログラム名を記入してください",INDIRECT("基本事項!B4"))</f>
        <v>「基本事項」でプログラム名を記入してください</v>
      </c>
      <c r="D11" s="293"/>
      <c r="E11" s="293"/>
      <c r="F11" s="294"/>
    </row>
    <row r="12" spans="1:6" ht="28.8">
      <c r="B12" s="225" t="s">
        <v>269</v>
      </c>
      <c r="C12" s="291" t="str">
        <f ca="1">IF(ISBLANK(INDIRECT("基本事項!B5")),"「基本事項」で高等教育機関名を記入してください",INDIRECT("基本事項!B5"))</f>
        <v>「基本事項」で高等教育機関名を記入してください</v>
      </c>
      <c r="D12" s="291"/>
      <c r="E12" s="291"/>
      <c r="F12" s="292"/>
    </row>
    <row r="13" spans="1:6" ht="17.55" customHeight="1">
      <c r="B13" s="44" t="s">
        <v>186</v>
      </c>
      <c r="C13" s="291" t="str">
        <f ca="1">IF(ISBLANK(INDIRECT("基本事項!B7")),"「基本事項」で認定種別を記入してください",INDIRECT("基本事項!B7"))</f>
        <v>「基本事項」で認定種別を記入してください</v>
      </c>
      <c r="D13" s="291"/>
      <c r="E13" s="291"/>
      <c r="F13" s="292"/>
    </row>
    <row r="14" spans="1:6" ht="17.55" customHeight="1" thickBot="1">
      <c r="B14" s="45" t="s">
        <v>131</v>
      </c>
      <c r="C14" s="277" t="str">
        <f ca="1">IF(ISBLANK(INDIRECT("基本事項!B8")),"「基本事項」で認定分野を記入してください",INDIRECT("基本事項!B8"))</f>
        <v>「基本事項」で認定分野を記入してください</v>
      </c>
      <c r="D14" s="277"/>
      <c r="E14" s="277"/>
      <c r="F14" s="278"/>
    </row>
    <row r="16" spans="1:6" ht="15" thickBot="1">
      <c r="B16" s="1" t="s">
        <v>61</v>
      </c>
    </row>
    <row r="17" spans="2:6" ht="15" thickBot="1">
      <c r="B17" s="25"/>
      <c r="C17" s="26" t="s">
        <v>133</v>
      </c>
      <c r="D17" s="26" t="s">
        <v>134</v>
      </c>
      <c r="E17" s="26" t="s">
        <v>135</v>
      </c>
      <c r="F17" s="27" t="s">
        <v>136</v>
      </c>
    </row>
    <row r="18" spans="2:6" ht="28.8">
      <c r="B18" s="94" t="str">
        <f ca="1">IF(ISBLANK(INDIRECT("基本事項!A12")),"",INDIRECT("基本事項!A12"))</f>
        <v>主審査員</v>
      </c>
      <c r="C18" s="78" t="str">
        <f ca="1">IF(ISBLANK(INDIRECT("基本事項!B12")),"「基本事項」で主審査員氏名を記入してください",INDIRECT("基本事項!B12"))</f>
        <v>「基本事項」で主審査員氏名を記入してください</v>
      </c>
      <c r="D18" s="78" t="str">
        <f ca="1">IF(ISBLANK(INDIRECT("基本事項!C12")),"「基本事項」で主審査員所属を記入してください",INDIRECT("基本事項!C12"))</f>
        <v>「基本事項」で主審査員所属を記入してください</v>
      </c>
      <c r="E18" s="78" t="str">
        <f ca="1">IF(ISBLANK(INDIRECT("基本事項!D12")),"「基本事項」で主審査員職名を記入してください",INDIRECT("基本事項!D12"))</f>
        <v>「基本事項」で主審査員職名を記入してください</v>
      </c>
      <c r="F18" s="79" t="str">
        <f ca="1">IF(ISBLANK(INDIRECT("基本事項!E12")),"「基本事項」で主審査員専門分野を記入してください",INDIRECT("基本事項!E12"))</f>
        <v>「基本事項」で主審査員専門分野を記入してください</v>
      </c>
    </row>
    <row r="19" spans="2:6" ht="18.45" customHeight="1">
      <c r="B19" s="94" t="str">
        <f ca="1">IF(ISBLANK(INDIRECT("基本事項!A13")),"",INDIRECT("基本事項!A13"))</f>
        <v>副審査員</v>
      </c>
      <c r="C19" s="80" t="str">
        <f ca="1">IF(ISBLANK(INDIRECT("基本事項!B13")),"",INDIRECT("基本事項!B13"))</f>
        <v/>
      </c>
      <c r="D19" s="80" t="str">
        <f ca="1">IF(ISBLANK(INDIRECT("基本事項!C13")),"",INDIRECT("基本事項!C13"))</f>
        <v/>
      </c>
      <c r="E19" s="80" t="str">
        <f ca="1">IF(ISBLANK(INDIRECT("基本事項!D13")),"",INDIRECT("基本事項!D13"))</f>
        <v/>
      </c>
      <c r="F19" s="81" t="str">
        <f ca="1">IF(ISBLANK(INDIRECT("基本事項!E13")),"",INDIRECT("基本事項!E13"))</f>
        <v/>
      </c>
    </row>
    <row r="20" spans="2:6" ht="18.45" customHeight="1">
      <c r="B20" s="94" t="str">
        <f ca="1">IF(ISBLANK(INDIRECT("基本事項!A14")),"",INDIRECT("基本事項!A14"))</f>
        <v/>
      </c>
      <c r="C20" s="80" t="str">
        <f ca="1">IF(ISBLANK(INDIRECT("基本事項!B14")),"",INDIRECT("基本事項!B14"))</f>
        <v/>
      </c>
      <c r="D20" s="80" t="str">
        <f ca="1">IF(ISBLANK(INDIRECT("基本事項!C14")),"",INDIRECT("基本事項!C14"))</f>
        <v/>
      </c>
      <c r="E20" s="80" t="str">
        <f ca="1">IF(ISBLANK(INDIRECT("基本事項!D14")),"",INDIRECT("基本事項!D14"))</f>
        <v/>
      </c>
      <c r="F20" s="81" t="str">
        <f ca="1">IF(ISBLANK(INDIRECT("基本事項!E14")),"",INDIRECT("基本事項!E14"))</f>
        <v/>
      </c>
    </row>
    <row r="21" spans="2:6" ht="18.45" customHeight="1">
      <c r="B21" s="94" t="str">
        <f ca="1">IF(ISBLANK(INDIRECT("基本事項!A15")),"",INDIRECT("基本事項!A15"))</f>
        <v/>
      </c>
      <c r="C21" s="80" t="str">
        <f ca="1">IF(ISBLANK(INDIRECT("基本事項!B15")),"",INDIRECT("基本事項!B15"))</f>
        <v/>
      </c>
      <c r="D21" s="80" t="str">
        <f ca="1">IF(ISBLANK(INDIRECT("基本事項!C15")),"",INDIRECT("基本事項!C15"))</f>
        <v/>
      </c>
      <c r="E21" s="80" t="str">
        <f ca="1">IF(ISBLANK(INDIRECT("基本事項!D15")),"",INDIRECT("基本事項!D15"))</f>
        <v/>
      </c>
      <c r="F21" s="81" t="str">
        <f ca="1">IF(ISBLANK(INDIRECT("基本事項!E15")),"",INDIRECT("基本事項!E15"))</f>
        <v/>
      </c>
    </row>
    <row r="22" spans="2:6" ht="18.45" customHeight="1" thickBot="1">
      <c r="B22" s="95" t="str">
        <f ca="1">IF(ISBLANK(INDIRECT("基本事項!A16")),"",INDIRECT("基本事項!A16"))</f>
        <v/>
      </c>
      <c r="C22" s="82" t="str">
        <f ca="1">IF(ISBLANK(INDIRECT("基本事項!B16")),"",INDIRECT("基本事項!B16"))</f>
        <v/>
      </c>
      <c r="D22" s="82" t="str">
        <f ca="1">IF(ISBLANK(INDIRECT("基本事項!C16")),"",INDIRECT("基本事項!C16"))</f>
        <v/>
      </c>
      <c r="E22" s="82" t="str">
        <f ca="1">IF(ISBLANK(INDIRECT("基本事項!D16")),"",INDIRECT("基本事項!D16"))</f>
        <v/>
      </c>
      <c r="F22" s="83" t="str">
        <f ca="1">IF(ISBLANK(INDIRECT("基本事項!E16")),"",INDIRECT("基本事項!E16"))</f>
        <v/>
      </c>
    </row>
    <row r="23" spans="2:6">
      <c r="B23" s="108"/>
      <c r="C23" s="108"/>
      <c r="D23" s="108"/>
      <c r="E23" s="108"/>
      <c r="F23" s="108"/>
    </row>
    <row r="24" spans="2:6" ht="15" thickBot="1">
      <c r="B24" s="183" t="str">
        <f ca="1">IF(ISBLANK(INDIRECT("基本事項!A18")),"",INDIRECT("基本事項!A18"))</f>
        <v>高等教育機関のJABEE対応者</v>
      </c>
      <c r="C24" s="110"/>
      <c r="D24" s="110"/>
      <c r="E24" s="110"/>
      <c r="F24" s="110"/>
    </row>
    <row r="25" spans="2:6" ht="15" thickBot="1">
      <c r="B25" s="190" t="str">
        <f ca="1">IF(ISBLANK(INDIRECT("基本事項!A19")),"",INDIRECT("基本事項!A19"))</f>
        <v>分担</v>
      </c>
      <c r="C25" s="191" t="str">
        <f ca="1">IF(ISBLANK(INDIRECT("基本事項!B19")),"",INDIRECT("基本事項!B19"))</f>
        <v>氏名</v>
      </c>
      <c r="D25" s="191" t="str">
        <f ca="1">IF(ISBLANK(INDIRECT("基本事項!C19")),"",INDIRECT("基本事項!C19"))</f>
        <v>所属</v>
      </c>
      <c r="E25" s="192" t="str">
        <f ca="1">IF(ISBLANK(INDIRECT("基本事項!D19")),"",INDIRECT("基本事項!D19"))</f>
        <v>職名</v>
      </c>
      <c r="F25" s="110"/>
    </row>
    <row r="26" spans="2:6" ht="22.5" customHeight="1">
      <c r="B26" s="99" t="str">
        <f ca="1">IF(ISBLANK(INDIRECT("基本事項!A20")),"",INDIRECT("基本事項!A20"))</f>
        <v>JABEE対応責任者</v>
      </c>
      <c r="C26" s="109" t="str">
        <f ca="1">IF(ISBLANK(INDIRECT("基本事項!B20")),"",INDIRECT("基本事項!B20"))</f>
        <v/>
      </c>
      <c r="D26" s="109" t="str">
        <f ca="1">IF(ISBLANK(INDIRECT("基本事項!C20")),"",INDIRECT("基本事項!C20"))</f>
        <v/>
      </c>
      <c r="E26" s="52" t="str">
        <f ca="1">IF(ISBLANK(INDIRECT("基本事項!D20")),"",INDIRECT("基本事項!D20"))</f>
        <v/>
      </c>
      <c r="F26" s="110"/>
    </row>
    <row r="27" spans="2:6" ht="22.5" customHeight="1" thickBot="1">
      <c r="B27" s="94" t="str">
        <f ca="1">IF(ISBLANK(INDIRECT("基本事項!A21")),"",INDIRECT("基本事項!A21"))</f>
        <v>プログラム責任者</v>
      </c>
      <c r="C27" s="80" t="str">
        <f ca="1">IF(ISBLANK(INDIRECT("基本事項!B21")),"",INDIRECT("基本事項!B21"))</f>
        <v/>
      </c>
      <c r="D27" s="80" t="str">
        <f ca="1">IF(ISBLANK(INDIRECT("基本事項!C21")),"",INDIRECT("基本事項!C21"))</f>
        <v/>
      </c>
      <c r="E27" s="81" t="str">
        <f ca="1">IF(ISBLANK(INDIRECT("基本事項!D21")),"",INDIRECT("基本事項!D21"))</f>
        <v/>
      </c>
      <c r="F27" s="110"/>
    </row>
    <row r="28" spans="2:6">
      <c r="B28" s="108" t="str">
        <f ca="1">IF(ISBLANK(INDIRECT("基本事項!A23")),"",INDIRECT("基本事項!A23"))</f>
        <v/>
      </c>
      <c r="C28" s="108" t="str">
        <f ca="1">IF(ISBLANK(INDIRECT("基本事項!B23")),"",INDIRECT("基本事項!B23"))</f>
        <v/>
      </c>
      <c r="D28" s="108" t="str">
        <f ca="1">IF(ISBLANK(INDIRECT("基本事項!C23")),"",INDIRECT("基本事項!C23"))</f>
        <v/>
      </c>
      <c r="E28" s="108" t="str">
        <f ca="1">IF(ISBLANK(INDIRECT("基本事項!D23")),"",INDIRECT("基本事項!D23"))</f>
        <v/>
      </c>
      <c r="F28" s="110" t="str">
        <f ca="1">IF(ISBLANK(INDIRECT("基本事項!E23")),"",INDIRECT("基本事項!E23"))</f>
        <v/>
      </c>
    </row>
    <row r="29" spans="2:6" ht="15" thickBot="1">
      <c r="B29" s="1" t="s">
        <v>236</v>
      </c>
      <c r="C29" s="23"/>
      <c r="D29" s="23"/>
      <c r="E29" s="23"/>
    </row>
    <row r="30" spans="2:6" ht="48" customHeight="1">
      <c r="B30" s="96" t="s">
        <v>145</v>
      </c>
      <c r="C30" s="54" t="str">
        <f ca="1">IF(ISBLANK(INDIRECT("基本事項!C36")),"「基本事項」で予備審査報告書Ⅰ作成責任者氏名を記入してください",INDIRECT("基本事項!C36"))</f>
        <v>「基本事項」で予備審査報告書Ⅰ作成責任者氏名を記入してください</v>
      </c>
      <c r="D30" s="137"/>
      <c r="E30" s="23"/>
    </row>
    <row r="31" spans="2:6" ht="49.95" customHeight="1" thickBot="1">
      <c r="B31" s="97" t="s">
        <v>60</v>
      </c>
      <c r="C31" s="55" t="str">
        <f ca="1">IF(ISBLANK(INDIRECT("基本事項!B36")),"「基本事項」で予備審査報告書Ⅰ提出日を記入してください",INDIRECT("基本事項!B36"))</f>
        <v>「基本事項」で予備審査報告書Ⅰ提出日を記入してください</v>
      </c>
      <c r="D31" s="137"/>
      <c r="E31" s="23"/>
    </row>
    <row r="32" spans="2:6">
      <c r="B32" s="10"/>
      <c r="C32" s="11"/>
      <c r="D32" s="23"/>
      <c r="E32" s="23"/>
    </row>
    <row r="33" spans="1:6" ht="19.8" thickBot="1">
      <c r="B33" s="35" t="s">
        <v>254</v>
      </c>
    </row>
    <row r="34" spans="1:6" ht="16.5" customHeight="1">
      <c r="A34" s="8"/>
      <c r="B34" s="301" t="str">
        <f>'(1)プログラム点検書（実地確認最終面談時）'!A17</f>
        <v>プログラムの特に優れているところ</v>
      </c>
      <c r="C34" s="302"/>
      <c r="D34" s="302"/>
      <c r="E34" s="302"/>
      <c r="F34" s="303"/>
    </row>
    <row r="35" spans="1:6" ht="80.55" customHeight="1">
      <c r="A35" s="8"/>
      <c r="B35" s="304">
        <f>'(1)プログラム点検書（実地確認最終面談時）'!A18</f>
        <v>0</v>
      </c>
      <c r="C35" s="271"/>
      <c r="D35" s="271"/>
      <c r="E35" s="271"/>
      <c r="F35" s="272"/>
    </row>
    <row r="36" spans="1:6" ht="16.95" customHeight="1">
      <c r="A36" s="8"/>
      <c r="B36" s="310" t="str">
        <f>'(1)プログラム点検書（実地確認最終面談時）'!A19</f>
        <v>プログラムの主要な問題点</v>
      </c>
      <c r="C36" s="311"/>
      <c r="D36" s="311"/>
      <c r="E36" s="311"/>
      <c r="F36" s="312"/>
    </row>
    <row r="37" spans="1:6" ht="74.55" customHeight="1">
      <c r="A37" s="8"/>
      <c r="B37" s="313">
        <f>'(1)プログラム点検書（実地確認最終面談時）'!A20</f>
        <v>0</v>
      </c>
      <c r="C37" s="289"/>
      <c r="D37" s="289"/>
      <c r="E37" s="289"/>
      <c r="F37" s="290"/>
    </row>
    <row r="38" spans="1:6" ht="17.55" customHeight="1">
      <c r="A38" s="8"/>
      <c r="B38" s="314" t="s">
        <v>235</v>
      </c>
      <c r="C38" s="315"/>
      <c r="D38" s="315"/>
      <c r="E38" s="315"/>
      <c r="F38" s="316"/>
    </row>
    <row r="39" spans="1:6" ht="82.5" customHeight="1" thickBot="1">
      <c r="A39" s="8"/>
      <c r="B39" s="305"/>
      <c r="C39" s="306"/>
      <c r="D39" s="306"/>
      <c r="E39" s="306"/>
      <c r="F39" s="307"/>
    </row>
    <row r="40" spans="1:6" ht="15.75" customHeight="1" thickBot="1">
      <c r="A40" s="8"/>
      <c r="B40" s="33"/>
      <c r="C40" s="32"/>
      <c r="D40" s="48"/>
      <c r="E40" s="48"/>
      <c r="F40" s="14"/>
    </row>
    <row r="41" spans="1:6" ht="30" customHeight="1" thickBot="1">
      <c r="B41" s="64" t="s">
        <v>255</v>
      </c>
      <c r="C41" s="197"/>
      <c r="D41" s="193" t="s">
        <v>232</v>
      </c>
      <c r="E41" s="194"/>
      <c r="F41" s="195" t="s">
        <v>233</v>
      </c>
    </row>
    <row r="42" spans="1:6" ht="75" customHeight="1" thickBot="1">
      <c r="C42" s="130"/>
      <c r="D42" s="196" t="s">
        <v>234</v>
      </c>
      <c r="E42" s="308"/>
      <c r="F42" s="309"/>
    </row>
    <row r="44" spans="1:6">
      <c r="B44" s="16"/>
      <c r="C44" s="16"/>
    </row>
    <row r="45" spans="1:6">
      <c r="B45" s="16"/>
      <c r="C45" s="16"/>
    </row>
  </sheetData>
  <sheetProtection formatCells="0" formatRows="0"/>
  <mergeCells count="19">
    <mergeCell ref="B34:F34"/>
    <mergeCell ref="B35:F35"/>
    <mergeCell ref="B39:F39"/>
    <mergeCell ref="E42:F42"/>
    <mergeCell ref="B36:F36"/>
    <mergeCell ref="B37:F37"/>
    <mergeCell ref="B38:F38"/>
    <mergeCell ref="C1:E1"/>
    <mergeCell ref="C11:F11"/>
    <mergeCell ref="C14:F14"/>
    <mergeCell ref="B2:F2"/>
    <mergeCell ref="B3:F3"/>
    <mergeCell ref="B4:F4"/>
    <mergeCell ref="C12:F12"/>
    <mergeCell ref="B5:F5"/>
    <mergeCell ref="B7:F7"/>
    <mergeCell ref="B8:F8"/>
    <mergeCell ref="B6:F6"/>
    <mergeCell ref="C13:F13"/>
  </mergeCells>
  <phoneticPr fontId="2"/>
  <dataValidations xWindow="649" yWindow="532" count="5">
    <dataValidation type="list" allowBlank="1" showInputMessage="1" showErrorMessage="1" prompt="暫定認定可の場合の有効期間案を選択してください_x000a_（原則5年）。" sqref="E41" xr:uid="{E5558745-B1FF-42F9-852D-F3FAEEEBC2F8}">
      <formula1>"5年,その他（右欄に年数を記入）"</formula1>
    </dataValidation>
    <dataValidation allowBlank="1" showErrorMessage="1" prompt="暫定認定可の場合の有効期間案を選択してください_x000a_（最長5年）。" sqref="E42:F42" xr:uid="{ED759778-58A5-499E-83D9-46DE0535ECFE}"/>
    <dataValidation allowBlank="1" showErrorMessage="1" error="認定の可否案を選択してください" prompt="暫定認定の可否に関する意見を選択してください。_x000a_暫定認定可の場合には右の有効期間についても選択・記入してください。" sqref="C42" xr:uid="{CE9A7204-FA96-407D-8801-5BC5391F279E}"/>
    <dataValidation type="list" allowBlank="1" showInputMessage="1" showErrorMessage="1" error="認定の可否案を選択してください" prompt="暫定認定の可否に関する意見を選択してください。_x000a_暫定認定可の場合には右の有効期間についても選択・記入してください。" sqref="C41" xr:uid="{61877F2A-7D76-4270-9FF7-FCBD5494362C}">
      <formula1>"暫定認定可,暫定認定不可"</formula1>
    </dataValidation>
    <dataValidation allowBlank="1" showErrorMessage="1" sqref="F41" xr:uid="{730B6554-EFE3-4C60-93C5-7D912B7B1395}"/>
  </dataValidations>
  <printOptions horizontalCentered="1"/>
  <pageMargins left="0.78740157480314965" right="0.78740157480314965" top="0.78740157480314965" bottom="0.78740157480314965" header="0.51181102362204722" footer="0.31496062992125984"/>
  <pageSetup paperSize="9" scale="65" fitToHeight="50" orientation="portrait" verticalDpi="300" r:id="rId1"/>
  <headerFooter alignWithMargins="0"/>
  <rowBreaks count="2" manualBreakCount="2">
    <brk id="8" min="1" max="5" man="1"/>
    <brk id="32" min="1" max="5" man="1"/>
  </rowBreaks>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12A108-6DEE-4EDF-AF9B-550409516D55}">
  <sheetPr>
    <tabColor rgb="FF99CCFF"/>
    <pageSetUpPr fitToPage="1"/>
  </sheetPr>
  <dimension ref="A1:D20"/>
  <sheetViews>
    <sheetView showGridLines="0" zoomScaleNormal="100" zoomScaleSheetLayoutView="80" workbookViewId="0">
      <pane ySplit="3" topLeftCell="A4" activePane="bottomLeft" state="frozen"/>
      <selection pane="bottomLeft" activeCell="C9" sqref="C9"/>
    </sheetView>
  </sheetViews>
  <sheetFormatPr defaultColWidth="13" defaultRowHeight="14.4"/>
  <cols>
    <col min="1" max="1" width="6.09765625" style="1" customWidth="1"/>
    <col min="2" max="2" width="36.19921875" style="1" customWidth="1"/>
    <col min="3" max="3" width="47" style="1" customWidth="1"/>
    <col min="4" max="4" width="67.8984375" style="1" customWidth="1"/>
    <col min="5" max="5" width="1.5" style="1" customWidth="1"/>
    <col min="6" max="6" width="41.796875" style="1" customWidth="1"/>
    <col min="7" max="16384" width="13" style="1"/>
  </cols>
  <sheetData>
    <row r="1" spans="1:4" ht="19.5" customHeight="1">
      <c r="A1" s="1" t="s">
        <v>256</v>
      </c>
      <c r="B1" s="273" t="s">
        <v>200</v>
      </c>
      <c r="C1" s="273"/>
    </row>
    <row r="2" spans="1:4" ht="15" thickBot="1">
      <c r="A2" s="61"/>
      <c r="B2" s="154"/>
      <c r="C2" s="61"/>
      <c r="D2" s="61"/>
    </row>
    <row r="3" spans="1:4" ht="29.4" thickBot="1">
      <c r="A3" s="134" t="s">
        <v>59</v>
      </c>
      <c r="B3" s="135" t="s">
        <v>104</v>
      </c>
      <c r="C3" s="149" t="s">
        <v>261</v>
      </c>
      <c r="D3" s="136" t="s">
        <v>172</v>
      </c>
    </row>
    <row r="4" spans="1:4" s="43" customFormat="1" ht="36" customHeight="1" thickBot="1">
      <c r="A4" s="155">
        <v>1</v>
      </c>
      <c r="B4" s="70" t="s">
        <v>109</v>
      </c>
      <c r="C4" s="213"/>
      <c r="D4" s="214"/>
    </row>
    <row r="5" spans="1:4" ht="105" customHeight="1">
      <c r="A5" s="156" t="s">
        <v>173</v>
      </c>
      <c r="B5" s="188" t="s">
        <v>223</v>
      </c>
      <c r="C5" s="162"/>
      <c r="D5" s="65"/>
    </row>
    <row r="6" spans="1:4" ht="162" customHeight="1" thickBot="1">
      <c r="A6" s="157" t="s">
        <v>174</v>
      </c>
      <c r="B6" s="152" t="s">
        <v>230</v>
      </c>
      <c r="C6" s="163"/>
      <c r="D6" s="65"/>
    </row>
    <row r="7" spans="1:4" ht="25.5" customHeight="1" thickBot="1">
      <c r="A7" s="155">
        <v>2</v>
      </c>
      <c r="B7" s="70" t="s">
        <v>110</v>
      </c>
      <c r="C7" s="213"/>
      <c r="D7" s="214"/>
    </row>
    <row r="8" spans="1:4" ht="171.45" customHeight="1">
      <c r="A8" s="89" t="s">
        <v>175</v>
      </c>
      <c r="B8" s="151" t="s">
        <v>224</v>
      </c>
      <c r="C8" s="162"/>
      <c r="D8" s="65"/>
    </row>
    <row r="9" spans="1:4" ht="117.75" customHeight="1">
      <c r="A9" s="89" t="s">
        <v>63</v>
      </c>
      <c r="B9" s="152" t="s">
        <v>221</v>
      </c>
      <c r="C9" s="162"/>
      <c r="D9" s="65"/>
    </row>
    <row r="10" spans="1:4" ht="153" customHeight="1">
      <c r="A10" s="158" t="s">
        <v>64</v>
      </c>
      <c r="B10" s="152" t="s">
        <v>225</v>
      </c>
      <c r="C10" s="162"/>
      <c r="D10" s="65"/>
    </row>
    <row r="11" spans="1:4" ht="98.55" customHeight="1">
      <c r="A11" s="158" t="s">
        <v>66</v>
      </c>
      <c r="B11" s="152" t="s">
        <v>226</v>
      </c>
      <c r="C11" s="162"/>
      <c r="D11" s="65"/>
    </row>
    <row r="12" spans="1:4" ht="109.5" customHeight="1" thickBot="1">
      <c r="A12" s="89" t="s">
        <v>68</v>
      </c>
      <c r="B12" s="152" t="s">
        <v>227</v>
      </c>
      <c r="C12" s="162"/>
      <c r="D12" s="65"/>
    </row>
    <row r="13" spans="1:4" s="43" customFormat="1" ht="27.75" customHeight="1" thickBot="1">
      <c r="A13" s="66" t="s">
        <v>65</v>
      </c>
      <c r="B13" s="70" t="s">
        <v>111</v>
      </c>
      <c r="C13" s="213"/>
      <c r="D13" s="214"/>
    </row>
    <row r="14" spans="1:4" ht="118.95" customHeight="1">
      <c r="A14" s="88" t="s">
        <v>44</v>
      </c>
      <c r="B14" s="150" t="s">
        <v>171</v>
      </c>
      <c r="C14" s="162"/>
      <c r="D14" s="65"/>
    </row>
    <row r="15" spans="1:4" ht="97.05" customHeight="1" thickBot="1">
      <c r="A15" s="89" t="s">
        <v>46</v>
      </c>
      <c r="B15" s="152" t="s">
        <v>178</v>
      </c>
      <c r="C15" s="162"/>
      <c r="D15" s="65"/>
    </row>
    <row r="16" spans="1:4" ht="26.25" customHeight="1" thickBot="1">
      <c r="A16" s="153" t="s">
        <v>67</v>
      </c>
      <c r="B16" s="70" t="s">
        <v>112</v>
      </c>
      <c r="C16" s="213"/>
      <c r="D16" s="214"/>
    </row>
    <row r="17" spans="1:4" ht="124.05" customHeight="1">
      <c r="A17" s="89" t="s">
        <v>45</v>
      </c>
      <c r="B17" s="152" t="s">
        <v>228</v>
      </c>
      <c r="C17" s="162"/>
      <c r="D17" s="65"/>
    </row>
    <row r="18" spans="1:4" ht="58.05" customHeight="1" thickBot="1">
      <c r="A18" s="159" t="s">
        <v>71</v>
      </c>
      <c r="B18" s="189" t="s">
        <v>229</v>
      </c>
      <c r="C18" s="164"/>
      <c r="D18" s="215"/>
    </row>
    <row r="20" spans="1:4">
      <c r="A20" s="20"/>
    </row>
  </sheetData>
  <sheetProtection sheet="1" formatCells="0" formatColumns="0" formatRows="0" sort="0" autoFilter="0"/>
  <mergeCells count="1">
    <mergeCell ref="B1:C1"/>
  </mergeCells>
  <phoneticPr fontId="2"/>
  <dataValidations count="2">
    <dataValidation type="textLength" imeMode="on" operator="greaterThanOrEqual" showErrorMessage="1" sqref="D17:D18 D8:D12 D14:D15 D5:D6" xr:uid="{EAE51E42-2722-4C50-B23F-77EDB8F28DA1}">
      <formula1>0</formula1>
    </dataValidation>
    <dataValidation operator="equal" showInputMessage="1" showErrorMessage="1" sqref="A17:A18 B14:B15 A4:A7 A10:A11" xr:uid="{7C1DAAAC-10F3-4339-86E8-BBAE5045DF7C}"/>
  </dataValidations>
  <printOptions horizontalCentered="1"/>
  <pageMargins left="0.78740157480314965" right="0.78740157480314965" top="0.78740157480314965" bottom="0.78740157480314965" header="0.51181102362204722" footer="0.31496062992125984"/>
  <pageSetup paperSize="9" scale="77" fitToHeight="50" orientation="landscape" r:id="rId1"/>
  <headerFooter alignWithMargins="0">
    <oddHeader>&amp;R&amp;8日本技術者教育認定基準（2019年度～）</oddHeader>
    <oddFooter>&amp;R&amp;8プログラム点検書（実地審査最終面談時）&amp;P/&amp;N</oddFooter>
  </headerFooter>
  <ignoredErrors>
    <ignoredError sqref="A5:A18" numberStoredAsText="1"/>
  </ignoredError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339966"/>
  </sheetPr>
  <dimension ref="A1:F63"/>
  <sheetViews>
    <sheetView showGridLines="0" showZeros="0" zoomScale="110" zoomScaleNormal="110" zoomScaleSheetLayoutView="100" workbookViewId="0">
      <selection activeCell="B2" sqref="B2:F2"/>
    </sheetView>
  </sheetViews>
  <sheetFormatPr defaultColWidth="8.59765625" defaultRowHeight="14.4"/>
  <cols>
    <col min="1" max="1" width="2.296875" style="9" customWidth="1"/>
    <col min="2" max="2" width="21.69921875" style="1" customWidth="1"/>
    <col min="3" max="3" width="21.59765625" style="1" customWidth="1"/>
    <col min="4" max="6" width="25.796875" style="1" customWidth="1"/>
    <col min="7" max="16384" width="8.59765625" style="1"/>
  </cols>
  <sheetData>
    <row r="1" spans="1:6" ht="60" customHeight="1" thickBot="1">
      <c r="A1" s="7"/>
      <c r="B1" s="161" t="s">
        <v>196</v>
      </c>
      <c r="C1" s="381" t="s">
        <v>289</v>
      </c>
      <c r="D1" s="382"/>
      <c r="E1" s="382"/>
      <c r="F1" s="2"/>
    </row>
    <row r="2" spans="1:6" ht="177.45" customHeight="1">
      <c r="A2" s="1"/>
      <c r="B2" s="298" t="s">
        <v>238</v>
      </c>
      <c r="C2" s="298"/>
      <c r="D2" s="298"/>
      <c r="E2" s="298"/>
      <c r="F2" s="298"/>
    </row>
    <row r="3" spans="1:6" ht="75" customHeight="1">
      <c r="A3" s="1"/>
      <c r="B3" s="299" t="str">
        <f ca="1">CONCATENATE("プログラム名：",C14)</f>
        <v>プログラム名：「基本事項」でプログラム名を記入してください</v>
      </c>
      <c r="C3" s="299"/>
      <c r="D3" s="299"/>
      <c r="E3" s="299"/>
      <c r="F3" s="299"/>
    </row>
    <row r="4" spans="1:6" ht="75" customHeight="1">
      <c r="A4" s="1"/>
      <c r="B4" s="299" t="str">
        <f ca="1">CONCATENATE("(",C15," )")</f>
        <v>(「基本事項」で高等教育機関名を記入してください )</v>
      </c>
      <c r="C4" s="299"/>
      <c r="D4" s="299"/>
      <c r="E4" s="299"/>
      <c r="F4" s="299"/>
    </row>
    <row r="5" spans="1:6" ht="75" customHeight="1">
      <c r="A5" s="1"/>
      <c r="B5" s="299" t="str">
        <f ca="1">C16</f>
        <v>「基本事項」で認定種別を記入してください</v>
      </c>
      <c r="C5" s="299"/>
      <c r="D5" s="299"/>
      <c r="E5" s="299"/>
      <c r="F5" s="299"/>
    </row>
    <row r="6" spans="1:6" ht="48" customHeight="1">
      <c r="A6" s="1"/>
      <c r="B6" s="299" t="str">
        <f ca="1">C17</f>
        <v>「基本事項」で認定分野を記入してください</v>
      </c>
      <c r="C6" s="299"/>
      <c r="D6" s="299"/>
      <c r="E6" s="299"/>
      <c r="F6" s="299"/>
    </row>
    <row r="7" spans="1:6" ht="137.55000000000001" customHeight="1">
      <c r="A7" s="1"/>
      <c r="B7" s="343" t="s">
        <v>242</v>
      </c>
      <c r="C7" s="343"/>
      <c r="D7" s="343"/>
      <c r="E7" s="343"/>
      <c r="F7" s="343"/>
    </row>
    <row r="8" spans="1:6" ht="55.95" customHeight="1">
      <c r="A8" s="1"/>
      <c r="B8" s="300" t="str">
        <f ca="1">C37</f>
        <v>「基本事項」で予備審査報告書Ⅱ作成責任者氏名を記入してください</v>
      </c>
      <c r="C8" s="299"/>
      <c r="D8" s="299"/>
      <c r="E8" s="299"/>
      <c r="F8" s="299"/>
    </row>
    <row r="9" spans="1:6" ht="45.45" customHeight="1">
      <c r="A9" s="1"/>
      <c r="B9" s="300" t="str">
        <f ca="1">C38</f>
        <v>「基本事項」で予備審査報告書Ⅱ提出日を記入してください</v>
      </c>
      <c r="C9" s="299"/>
      <c r="D9" s="299"/>
      <c r="E9" s="299"/>
      <c r="F9" s="299"/>
    </row>
    <row r="10" spans="1:6" ht="101.55" customHeight="1">
      <c r="A10" s="1"/>
      <c r="B10" s="30"/>
      <c r="C10" s="29"/>
      <c r="D10" s="199"/>
      <c r="E10" s="50"/>
      <c r="F10" s="29"/>
    </row>
    <row r="11" spans="1:6" ht="18" customHeight="1">
      <c r="A11" s="1"/>
      <c r="B11" s="30"/>
      <c r="C11" s="29"/>
      <c r="D11" s="200"/>
      <c r="E11" s="34" t="s">
        <v>252</v>
      </c>
      <c r="F11" s="34" t="s">
        <v>253</v>
      </c>
    </row>
    <row r="12" spans="1:6" ht="37.5" customHeight="1">
      <c r="A12" s="1"/>
      <c r="B12" s="30"/>
      <c r="C12" s="29"/>
      <c r="D12" s="201"/>
      <c r="E12" s="76" t="str">
        <f>IF(OR(($C$50=""),($C$50="　")),"Ⅲ.に記入してください",$C$50)</f>
        <v>Ⅲ.に記入してください</v>
      </c>
      <c r="F12" s="31" t="str">
        <f>IF($C$50&lt;&gt;"暫定認定不可",IF(OR(($E$50=""),($E$50="　")),"Ⅲ.に記入してください",IF($E$50="その他（右欄に年数を記入）",$F$50,$E$50)),"－")</f>
        <v>Ⅲ.に記入してください</v>
      </c>
    </row>
    <row r="13" spans="1:6" ht="19.8" thickBot="1">
      <c r="A13" s="7"/>
      <c r="B13" s="35" t="s">
        <v>69</v>
      </c>
    </row>
    <row r="14" spans="1:6" ht="17.55" customHeight="1">
      <c r="B14" s="42" t="s">
        <v>237</v>
      </c>
      <c r="C14" s="293" t="str">
        <f ca="1">'(2)予備審査報告書Ⅰ'!C11</f>
        <v>「基本事項」でプログラム名を記入してください</v>
      </c>
      <c r="D14" s="293"/>
      <c r="E14" s="293"/>
      <c r="F14" s="294"/>
    </row>
    <row r="15" spans="1:6" ht="33.450000000000003" customHeight="1">
      <c r="B15" s="225" t="s">
        <v>269</v>
      </c>
      <c r="C15" s="291" t="str">
        <f ca="1">'(2)予備審査報告書Ⅰ'!C12</f>
        <v>「基本事項」で高等教育機関名を記入してください</v>
      </c>
      <c r="D15" s="291"/>
      <c r="E15" s="291"/>
      <c r="F15" s="292"/>
    </row>
    <row r="16" spans="1:6" ht="16.5" customHeight="1">
      <c r="B16" s="44" t="s">
        <v>186</v>
      </c>
      <c r="C16" s="291" t="str">
        <f ca="1">'(2)予備審査報告書Ⅰ'!C13</f>
        <v>「基本事項」で認定種別を記入してください</v>
      </c>
      <c r="D16" s="291"/>
      <c r="E16" s="291"/>
      <c r="F16" s="292"/>
    </row>
    <row r="17" spans="2:6" ht="16.5" customHeight="1" thickBot="1">
      <c r="B17" s="45" t="s">
        <v>131</v>
      </c>
      <c r="C17" s="277" t="str">
        <f ca="1">'(2)予備審査報告書Ⅰ'!C14</f>
        <v>「基本事項」で認定分野を記入してください</v>
      </c>
      <c r="D17" s="277"/>
      <c r="E17" s="277"/>
      <c r="F17" s="278"/>
    </row>
    <row r="18" spans="2:6" ht="9.75" customHeight="1"/>
    <row r="19" spans="2:6" ht="15" thickBot="1">
      <c r="B19" s="1" t="s">
        <v>61</v>
      </c>
    </row>
    <row r="20" spans="2:6" ht="15" thickBot="1">
      <c r="B20" s="25"/>
      <c r="C20" s="26" t="s">
        <v>133</v>
      </c>
      <c r="D20" s="26" t="s">
        <v>134</v>
      </c>
      <c r="E20" s="26" t="s">
        <v>135</v>
      </c>
      <c r="F20" s="27" t="s">
        <v>136</v>
      </c>
    </row>
    <row r="21" spans="2:6" ht="28.8">
      <c r="B21" s="93" t="str">
        <f ca="1">IF(ISBLANK(INDIRECT("基本事項!A12")),"",INDIRECT("基本事項!A12"))</f>
        <v>主審査員</v>
      </c>
      <c r="C21" s="78" t="str">
        <f ca="1">IF(ISBLANK(INDIRECT("基本事項!B12")),"「基本事項」で主審査員氏名を記入してください",INDIRECT("基本事項!B12"))</f>
        <v>「基本事項」で主審査員氏名を記入してください</v>
      </c>
      <c r="D21" s="78" t="str">
        <f ca="1">IF(ISBLANK(INDIRECT("基本事項!C12")),"「基本事項」で主審査員所属を記入してください",INDIRECT("基本事項!C12"))</f>
        <v>「基本事項」で主審査員所属を記入してください</v>
      </c>
      <c r="E21" s="78" t="str">
        <f ca="1">IF(ISBLANK(INDIRECT("基本事項!D12")),"「基本事項」で主審査員職名を記入してください",INDIRECT("基本事項!D12"))</f>
        <v>「基本事項」で主審査員職名を記入してください</v>
      </c>
      <c r="F21" s="79" t="str">
        <f ca="1">IF(ISBLANK(INDIRECT("基本事項!E12")),"「基本事項」で主審査員専門分野を記入してください",INDIRECT("基本事項!E12"))</f>
        <v>「基本事項」で主審査員専門分野を記入してください</v>
      </c>
    </row>
    <row r="22" spans="2:6" ht="18.45" customHeight="1">
      <c r="B22" s="94" t="str">
        <f ca="1">IF(ISBLANK(INDIRECT("基本事項!A13")),"",INDIRECT("基本事項!A13"))</f>
        <v>副審査員</v>
      </c>
      <c r="C22" s="80" t="str">
        <f ca="1">IF(ISBLANK(INDIRECT("基本事項!B13")),"",INDIRECT("基本事項!B13"))</f>
        <v/>
      </c>
      <c r="D22" s="80" t="str">
        <f ca="1">IF(ISBLANK(INDIRECT("基本事項!C13")),"",INDIRECT("基本事項!C13"))</f>
        <v/>
      </c>
      <c r="E22" s="80" t="str">
        <f ca="1">IF(ISBLANK(INDIRECT("基本事項!D13")),"",INDIRECT("基本事項!D13"))</f>
        <v/>
      </c>
      <c r="F22" s="81" t="str">
        <f ca="1">IF(ISBLANK(INDIRECT("基本事項!E13")),"",INDIRECT("基本事項!E13"))</f>
        <v/>
      </c>
    </row>
    <row r="23" spans="2:6" ht="18.45" customHeight="1">
      <c r="B23" s="94" t="str">
        <f ca="1">IF(ISBLANK(INDIRECT("基本事項!A14")),"",INDIRECT("基本事項!A14"))</f>
        <v/>
      </c>
      <c r="C23" s="80" t="str">
        <f ca="1">IF(ISBLANK(INDIRECT("基本事項!B14")),"",INDIRECT("基本事項!B14"))</f>
        <v/>
      </c>
      <c r="D23" s="80" t="str">
        <f ca="1">IF(ISBLANK(INDIRECT("基本事項!C14")),"",INDIRECT("基本事項!C14"))</f>
        <v/>
      </c>
      <c r="E23" s="80" t="str">
        <f ca="1">IF(ISBLANK(INDIRECT("基本事項!D14")),"",INDIRECT("基本事項!D14"))</f>
        <v/>
      </c>
      <c r="F23" s="81" t="str">
        <f ca="1">IF(ISBLANK(INDIRECT("基本事項!E14")),"",INDIRECT("基本事項!E14"))</f>
        <v/>
      </c>
    </row>
    <row r="24" spans="2:6" ht="18.45" customHeight="1">
      <c r="B24" s="94" t="str">
        <f ca="1">IF(ISBLANK(INDIRECT("基本事項!A15")),"",INDIRECT("基本事項!A15"))</f>
        <v/>
      </c>
      <c r="C24" s="80" t="str">
        <f ca="1">IF(ISBLANK(INDIRECT("基本事項!B15")),"",INDIRECT("基本事項!B15"))</f>
        <v/>
      </c>
      <c r="D24" s="80" t="str">
        <f ca="1">IF(ISBLANK(INDIRECT("基本事項!C15")),"",INDIRECT("基本事項!C15"))</f>
        <v/>
      </c>
      <c r="E24" s="80" t="str">
        <f ca="1">IF(ISBLANK(INDIRECT("基本事項!D15")),"",INDIRECT("基本事項!D15"))</f>
        <v/>
      </c>
      <c r="F24" s="81" t="str">
        <f ca="1">IF(ISBLANK(INDIRECT("基本事項!E15")),"",INDIRECT("基本事項!E15"))</f>
        <v/>
      </c>
    </row>
    <row r="25" spans="2:6" ht="18.45" customHeight="1" thickBot="1">
      <c r="B25" s="95" t="str">
        <f ca="1">IF(ISBLANK(INDIRECT("基本事項!A16")),"",INDIRECT("基本事項!A16"))</f>
        <v/>
      </c>
      <c r="C25" s="82" t="str">
        <f ca="1">IF(ISBLANK(INDIRECT("基本事項!B16")),"",INDIRECT("基本事項!B16"))</f>
        <v/>
      </c>
      <c r="D25" s="82" t="str">
        <f ca="1">IF(ISBLANK(INDIRECT("基本事項!C16")),"",INDIRECT("基本事項!C16"))</f>
        <v/>
      </c>
      <c r="E25" s="82" t="str">
        <f ca="1">IF(ISBLANK(INDIRECT("基本事項!D16")),"",INDIRECT("基本事項!D16"))</f>
        <v/>
      </c>
      <c r="F25" s="83" t="str">
        <f ca="1">IF(ISBLANK(INDIRECT("基本事項!E16")),"",INDIRECT("基本事項!E16"))</f>
        <v/>
      </c>
    </row>
    <row r="26" spans="2:6">
      <c r="B26" s="108"/>
      <c r="C26" s="108"/>
      <c r="D26" s="108"/>
      <c r="E26" s="108"/>
      <c r="F26" s="108"/>
    </row>
    <row r="27" spans="2:6" ht="15" thickBot="1">
      <c r="B27" s="183" t="str">
        <f ca="1">IF(ISBLANK(INDIRECT("基本事項!A18")),"",INDIRECT("基本事項!A18"))</f>
        <v>高等教育機関のJABEE対応者</v>
      </c>
      <c r="C27" s="110"/>
      <c r="D27" s="110"/>
      <c r="E27" s="110"/>
      <c r="F27" s="110"/>
    </row>
    <row r="28" spans="2:6" ht="15" thickBot="1">
      <c r="B28" s="190" t="str">
        <f ca="1">IF(ISBLANK(INDIRECT("基本事項!A19")),"",INDIRECT("基本事項!A19"))</f>
        <v>分担</v>
      </c>
      <c r="C28" s="191" t="str">
        <f ca="1">IF(ISBLANK(INDIRECT("基本事項!B19")),"",INDIRECT("基本事項!B19"))</f>
        <v>氏名</v>
      </c>
      <c r="D28" s="191" t="str">
        <f ca="1">IF(ISBLANK(INDIRECT("基本事項!C19")),"",INDIRECT("基本事項!C19"))</f>
        <v>所属</v>
      </c>
      <c r="E28" s="192" t="str">
        <f ca="1">IF(ISBLANK(INDIRECT("基本事項!D19")),"",INDIRECT("基本事項!D19"))</f>
        <v>職名</v>
      </c>
      <c r="F28" s="110" t="str">
        <f ca="1">IF(ISBLANK(INDIRECT("基本事項!E19")),"",INDIRECT("基本事項!E19"))</f>
        <v/>
      </c>
    </row>
    <row r="29" spans="2:6" ht="22.05" customHeight="1">
      <c r="B29" s="93" t="str">
        <f ca="1">IF(ISBLANK(INDIRECT("基本事項!A20")),"",INDIRECT("基本事項!A20"))</f>
        <v>JABEE対応責任者</v>
      </c>
      <c r="C29" s="78" t="str">
        <f ca="1">IF(ISBLANK(INDIRECT("基本事項!B20")),"",INDIRECT("基本事項!B20"))</f>
        <v/>
      </c>
      <c r="D29" s="78" t="str">
        <f ca="1">IF(ISBLANK(INDIRECT("基本事項!C20")),"",INDIRECT("基本事項!C20"))</f>
        <v/>
      </c>
      <c r="E29" s="79" t="str">
        <f ca="1">IF(ISBLANK(INDIRECT("基本事項!D20")),"",INDIRECT("基本事項!D20"))</f>
        <v/>
      </c>
      <c r="F29" s="110" t="str">
        <f ca="1">IF(ISBLANK(INDIRECT("基本事項!E20")),"",INDIRECT("基本事項!E20"))</f>
        <v/>
      </c>
    </row>
    <row r="30" spans="2:6" ht="22.05" customHeight="1" thickBot="1">
      <c r="B30" s="95" t="str">
        <f ca="1">IF(ISBLANK(INDIRECT("基本事項!A21")),"",INDIRECT("基本事項!A21"))</f>
        <v>プログラム責任者</v>
      </c>
      <c r="C30" s="82" t="str">
        <f ca="1">IF(ISBLANK(INDIRECT("基本事項!B21")),"",INDIRECT("基本事項!B21"))</f>
        <v/>
      </c>
      <c r="D30" s="82" t="str">
        <f ca="1">IF(ISBLANK(INDIRECT("基本事項!C21")),"",INDIRECT("基本事項!C21"))</f>
        <v/>
      </c>
      <c r="E30" s="83" t="str">
        <f ca="1">IF(ISBLANK(INDIRECT("基本事項!D21")),"",INDIRECT("基本事項!D21"))</f>
        <v/>
      </c>
      <c r="F30" s="110" t="str">
        <f ca="1">IF(ISBLANK(INDIRECT("基本事項!E21")),"",INDIRECT("基本事項!E21"))</f>
        <v/>
      </c>
    </row>
    <row r="31" spans="2:6" ht="16.95" customHeight="1">
      <c r="B31" s="108" t="str">
        <f ca="1">IF(ISBLANK(INDIRECT("基本事項!A23")),"",INDIRECT("基本事項!A23"))</f>
        <v/>
      </c>
      <c r="C31" s="108" t="str">
        <f ca="1">IF(ISBLANK(INDIRECT("基本事項!B23")),"",INDIRECT("基本事項!B23"))</f>
        <v/>
      </c>
      <c r="D31" s="108" t="str">
        <f ca="1">IF(ISBLANK(INDIRECT("基本事項!C23")),"",INDIRECT("基本事項!C23"))</f>
        <v/>
      </c>
      <c r="E31" s="108" t="str">
        <f ca="1">IF(ISBLANK(INDIRECT("基本事項!D23")),"",INDIRECT("基本事項!D23"))</f>
        <v/>
      </c>
      <c r="F31" s="110" t="str">
        <f ca="1">IF(ISBLANK(INDIRECT("基本事項!E23")),"",INDIRECT("基本事項!E23"))</f>
        <v/>
      </c>
    </row>
    <row r="32" spans="2:6" ht="15" thickBot="1">
      <c r="B32" s="1" t="s">
        <v>236</v>
      </c>
      <c r="C32" s="23"/>
      <c r="D32" s="23"/>
      <c r="E32" s="23"/>
    </row>
    <row r="33" spans="1:6" ht="44.55" customHeight="1">
      <c r="B33" s="99" t="s">
        <v>145</v>
      </c>
      <c r="C33" s="54" t="str">
        <f ca="1">IF(ISBLANK(INDIRECT("基本事項!C36")),"「基本事項」で予備審査報告書Ⅰ作成責任者氏名を記入してください",(INDIRECT("基本事項!C36")))</f>
        <v>「基本事項」で予備審査報告書Ⅰ作成責任者氏名を記入してください</v>
      </c>
      <c r="D33" s="56"/>
      <c r="E33" s="23"/>
    </row>
    <row r="34" spans="1:6" ht="46.95" customHeight="1" thickBot="1">
      <c r="B34" s="95" t="s">
        <v>60</v>
      </c>
      <c r="C34" s="55" t="str">
        <f ca="1">IF(ISBLANK(INDIRECT("基本事項!B36")),"「基本事項」で予備審査報告書Ⅰ提出日を記入してください",INDIRECT("基本事項!B36"))</f>
        <v>「基本事項」で予備審査報告書Ⅰ提出日を記入してください</v>
      </c>
      <c r="D34" s="57"/>
      <c r="E34" s="23"/>
    </row>
    <row r="35" spans="1:6" ht="16.05" customHeight="1">
      <c r="B35" s="10"/>
      <c r="C35" s="11"/>
      <c r="D35" s="23"/>
      <c r="E35" s="23"/>
    </row>
    <row r="36" spans="1:6" ht="15" thickBot="1">
      <c r="B36" s="12" t="s">
        <v>239</v>
      </c>
      <c r="C36" s="23"/>
      <c r="D36" s="23"/>
      <c r="E36" s="23"/>
    </row>
    <row r="37" spans="1:6" ht="45" customHeight="1">
      <c r="B37" s="99" t="s">
        <v>245</v>
      </c>
      <c r="C37" s="54" t="str">
        <f ca="1">IF(ISBLANK(INDIRECT("基本事項!C37")),"「基本事項」で予備審査報告書Ⅱ作成責任者氏名を記入してください",(INDIRECT("基本事項!C37")))</f>
        <v>「基本事項」で予備審査報告書Ⅱ作成責任者氏名を記入してください</v>
      </c>
      <c r="D37" s="56"/>
      <c r="E37" s="23"/>
    </row>
    <row r="38" spans="1:6" ht="45" customHeight="1" thickBot="1">
      <c r="B38" s="95" t="s">
        <v>60</v>
      </c>
      <c r="C38" s="55" t="str">
        <f ca="1">IF(ISBLANK(INDIRECT("基本事項!B37")),"「基本事項」で予備審査報告書Ⅱ提出日を記入してください",INDIRECT("基本事項!B37"))</f>
        <v>「基本事項」で予備審査報告書Ⅱ提出日を記入してください</v>
      </c>
      <c r="D38" s="57"/>
      <c r="E38" s="23"/>
    </row>
    <row r="39" spans="1:6" ht="12.45" customHeight="1">
      <c r="C39" s="23"/>
      <c r="D39" s="23"/>
      <c r="E39" s="23"/>
    </row>
    <row r="40" spans="1:6" ht="21.45" customHeight="1">
      <c r="A40" s="1"/>
      <c r="B40" s="1" t="str">
        <f>行動記録!A1</f>
        <v>審査チーム行動記録</v>
      </c>
      <c r="C40" s="1" t="s">
        <v>81</v>
      </c>
    </row>
    <row r="41" spans="1:6" ht="22.95" customHeight="1"/>
    <row r="42" spans="1:6" ht="25.5" customHeight="1" thickBot="1">
      <c r="B42" s="35" t="s">
        <v>254</v>
      </c>
    </row>
    <row r="43" spans="1:6" ht="17.55" customHeight="1">
      <c r="A43" s="8"/>
      <c r="B43" s="301" t="str">
        <f>IF('(2)予備審査報告書Ⅰ'!B34="","",'(2)予備審査報告書Ⅰ'!B34)</f>
        <v>プログラムの特に優れているところ</v>
      </c>
      <c r="C43" s="319"/>
      <c r="D43" s="319"/>
      <c r="E43" s="319"/>
      <c r="F43" s="320"/>
    </row>
    <row r="44" spans="1:6" ht="68.55" customHeight="1">
      <c r="A44" s="8"/>
      <c r="B44" s="304">
        <f>IF('(2)予備審査報告書Ⅰ'!B35="","",'(2)予備審査報告書Ⅰ'!B35)</f>
        <v>0</v>
      </c>
      <c r="C44" s="271"/>
      <c r="D44" s="271"/>
      <c r="E44" s="271"/>
      <c r="F44" s="272"/>
    </row>
    <row r="45" spans="1:6" ht="17.55" customHeight="1">
      <c r="A45" s="8"/>
      <c r="B45" s="310" t="str">
        <f>IF('(2)予備審査報告書Ⅰ'!B36="","",'(2)予備審査報告書Ⅰ'!B36)</f>
        <v>プログラムの主要な問題点</v>
      </c>
      <c r="C45" s="321"/>
      <c r="D45" s="321"/>
      <c r="E45" s="321"/>
      <c r="F45" s="322"/>
    </row>
    <row r="46" spans="1:6" ht="83.55" customHeight="1">
      <c r="A46" s="8"/>
      <c r="B46" s="313">
        <f>IF('(2)予備審査報告書Ⅰ'!B37="","",'(2)予備審査報告書Ⅰ'!B37)</f>
        <v>0</v>
      </c>
      <c r="C46" s="323"/>
      <c r="D46" s="323"/>
      <c r="E46" s="323"/>
      <c r="F46" s="324"/>
    </row>
    <row r="47" spans="1:6">
      <c r="A47" s="8"/>
      <c r="B47" s="340" t="str">
        <f>IF('(2)予備審査報告書Ⅰ'!B38="","",'(2)予備審査報告書Ⅰ'!B38)</f>
        <v>暫定認定可否判定の根拠</v>
      </c>
      <c r="C47" s="341"/>
      <c r="D47" s="341"/>
      <c r="E47" s="341"/>
      <c r="F47" s="342"/>
    </row>
    <row r="48" spans="1:6" ht="78" customHeight="1" thickBot="1">
      <c r="A48" s="8"/>
      <c r="B48" s="325" t="str">
        <f>IF('(2)予備審査報告書Ⅰ'!B39="","",'(2)予備審査報告書Ⅰ'!B39)</f>
        <v/>
      </c>
      <c r="C48" s="326"/>
      <c r="D48" s="326"/>
      <c r="E48" s="326"/>
      <c r="F48" s="327"/>
    </row>
    <row r="49" spans="1:6" ht="18" customHeight="1" thickBot="1">
      <c r="A49" s="1"/>
      <c r="B49" s="15"/>
      <c r="C49" s="16"/>
    </row>
    <row r="50" spans="1:6" ht="34.950000000000003" customHeight="1" thickBot="1">
      <c r="B50" s="64" t="s">
        <v>255</v>
      </c>
      <c r="C50" s="67"/>
      <c r="D50" s="193" t="s">
        <v>232</v>
      </c>
      <c r="E50" s="194"/>
      <c r="F50" s="195" t="s">
        <v>233</v>
      </c>
    </row>
    <row r="51" spans="1:6" ht="73.05" customHeight="1" thickBot="1">
      <c r="C51" s="130"/>
      <c r="D51" s="196" t="s">
        <v>234</v>
      </c>
      <c r="E51" s="308"/>
      <c r="F51" s="309"/>
    </row>
    <row r="52" spans="1:6" ht="17.55" customHeight="1"/>
    <row r="53" spans="1:6" ht="19.8" thickBot="1">
      <c r="B53" s="36" t="s">
        <v>240</v>
      </c>
      <c r="C53" s="16"/>
    </row>
    <row r="54" spans="1:6" ht="22.5" customHeight="1">
      <c r="B54" s="264" t="s">
        <v>241</v>
      </c>
      <c r="C54" s="334"/>
      <c r="D54" s="334"/>
      <c r="E54" s="334"/>
      <c r="F54" s="335"/>
    </row>
    <row r="55" spans="1:6" ht="21" customHeight="1">
      <c r="B55" s="198" t="s">
        <v>56</v>
      </c>
      <c r="C55" s="336" t="s">
        <v>55</v>
      </c>
      <c r="D55" s="337"/>
      <c r="E55" s="337"/>
      <c r="F55" s="338"/>
    </row>
    <row r="56" spans="1:6" ht="114" customHeight="1">
      <c r="B56" s="209"/>
      <c r="C56" s="339"/>
      <c r="D56" s="258"/>
      <c r="E56" s="258"/>
      <c r="F56" s="259"/>
    </row>
    <row r="57" spans="1:6" ht="13.5" customHeight="1">
      <c r="B57" s="209"/>
      <c r="C57" s="270"/>
      <c r="D57" s="248"/>
      <c r="E57" s="248"/>
      <c r="F57" s="249"/>
    </row>
    <row r="58" spans="1:6" ht="13.5" customHeight="1" thickBot="1">
      <c r="B58" s="210"/>
      <c r="C58" s="328"/>
      <c r="D58" s="329"/>
      <c r="E58" s="329"/>
      <c r="F58" s="330"/>
    </row>
    <row r="59" spans="1:6">
      <c r="B59" s="16"/>
      <c r="C59" s="23"/>
    </row>
    <row r="60" spans="1:6" ht="19.8" thickBot="1">
      <c r="B60" s="35" t="s">
        <v>74</v>
      </c>
    </row>
    <row r="61" spans="1:6" ht="110.25" customHeight="1">
      <c r="B61" s="331"/>
      <c r="C61" s="332"/>
      <c r="D61" s="332"/>
      <c r="E61" s="332"/>
      <c r="F61" s="333"/>
    </row>
    <row r="62" spans="1:6" ht="4.5" customHeight="1">
      <c r="B62" s="317"/>
      <c r="C62" s="248"/>
      <c r="D62" s="248"/>
      <c r="E62" s="248"/>
      <c r="F62" s="249"/>
    </row>
    <row r="63" spans="1:6" ht="4.5" customHeight="1" thickBot="1">
      <c r="B63" s="318"/>
      <c r="C63" s="246"/>
      <c r="D63" s="246"/>
      <c r="E63" s="246"/>
      <c r="F63" s="247"/>
    </row>
  </sheetData>
  <sheetProtection formatCells="0" formatRows="0"/>
  <mergeCells count="28">
    <mergeCell ref="B8:F8"/>
    <mergeCell ref="B9:F9"/>
    <mergeCell ref="B44:F44"/>
    <mergeCell ref="E51:F51"/>
    <mergeCell ref="C1:E1"/>
    <mergeCell ref="C17:F17"/>
    <mergeCell ref="C15:F15"/>
    <mergeCell ref="C14:F14"/>
    <mergeCell ref="C16:F16"/>
    <mergeCell ref="B2:F2"/>
    <mergeCell ref="B3:F3"/>
    <mergeCell ref="B4:F4"/>
    <mergeCell ref="B7:F7"/>
    <mergeCell ref="B5:F5"/>
    <mergeCell ref="B6:F6"/>
    <mergeCell ref="C57:F57"/>
    <mergeCell ref="B62:F62"/>
    <mergeCell ref="B63:F63"/>
    <mergeCell ref="B43:F43"/>
    <mergeCell ref="B45:F45"/>
    <mergeCell ref="B46:F46"/>
    <mergeCell ref="B48:F48"/>
    <mergeCell ref="C58:F58"/>
    <mergeCell ref="B61:F61"/>
    <mergeCell ref="B54:F54"/>
    <mergeCell ref="C55:F55"/>
    <mergeCell ref="C56:F56"/>
    <mergeCell ref="B47:F47"/>
  </mergeCells>
  <phoneticPr fontId="2"/>
  <dataValidations count="4">
    <dataValidation allowBlank="1" showErrorMessage="1" prompt="暫定認定可の場合の有効期間案を選択してください_x000a_（最長5年）。" sqref="E51:F51" xr:uid="{1202F90B-CD6A-4A37-800D-BB050DEA92C6}"/>
    <dataValidation type="list" allowBlank="1" showInputMessage="1" showErrorMessage="1" prompt="暫定認定可の場合の有効期間案を選択してください_x000a_（原則5年）。" sqref="E50" xr:uid="{956ACF90-B307-4F09-9000-CC5D09DFFBF4}">
      <formula1>"5年,その他（右欄に年数を記入）"</formula1>
    </dataValidation>
    <dataValidation allowBlank="1" showErrorMessage="1" sqref="F50" xr:uid="{A0696924-5CC9-400A-A4DA-EB8478AA9A63}"/>
    <dataValidation type="list" allowBlank="1" showInputMessage="1" showErrorMessage="1" error="認定の可否案を選択してください" prompt="暫定認定の可否に関する意見を選択してください。_x000a_暫定認定可の場合には右の有効期間についても選択・記入してください。" sqref="C50:C51" xr:uid="{E6B9A0A2-94E8-4843-9C67-405A5D13FE40}">
      <formula1>"暫定認定可,暫定認定不可"</formula1>
    </dataValidation>
  </dataValidations>
  <printOptions horizontalCentered="1"/>
  <pageMargins left="0.78740157480314965" right="0.78740157480314965" top="0.78740157480314965" bottom="0.78740157480314965" header="0.51181102362204722" footer="0.31496062992125984"/>
  <pageSetup paperSize="9" scale="65" fitToHeight="50" orientation="portrait" verticalDpi="300" r:id="rId1"/>
  <headerFooter alignWithMargins="0"/>
  <rowBreaks count="2" manualBreakCount="2">
    <brk id="12" min="1" max="5" man="1"/>
    <brk id="41" min="1" max="5" man="1"/>
  </rowBreaks>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B86F3A-36BD-4EA9-8D89-01CCF6AE24C4}">
  <sheetPr>
    <tabColor rgb="FF339966"/>
    <pageSetUpPr fitToPage="1"/>
  </sheetPr>
  <dimension ref="A1:D20"/>
  <sheetViews>
    <sheetView showGridLines="0" zoomScaleNormal="100" zoomScaleSheetLayoutView="80" workbookViewId="0">
      <pane ySplit="3" topLeftCell="A4" activePane="bottomLeft" state="frozen"/>
      <selection pane="bottomLeft"/>
    </sheetView>
  </sheetViews>
  <sheetFormatPr defaultColWidth="13" defaultRowHeight="14.4"/>
  <cols>
    <col min="1" max="1" width="6.09765625" style="1" customWidth="1"/>
    <col min="2" max="2" width="36.19921875" style="1" customWidth="1"/>
    <col min="3" max="3" width="47" style="1" customWidth="1"/>
    <col min="4" max="4" width="67.8984375" style="1" customWidth="1"/>
    <col min="5" max="5" width="1.5" style="1" customWidth="1"/>
    <col min="6" max="6" width="13.59765625" style="1" customWidth="1"/>
    <col min="7" max="16384" width="13" style="1"/>
  </cols>
  <sheetData>
    <row r="1" spans="1:4" ht="19.95" customHeight="1">
      <c r="A1" s="1" t="s">
        <v>256</v>
      </c>
      <c r="B1" s="1" t="s">
        <v>200</v>
      </c>
    </row>
    <row r="2" spans="1:4" ht="15" thickBot="1">
      <c r="A2" s="61"/>
      <c r="B2" s="154"/>
      <c r="C2" s="61"/>
      <c r="D2" s="61"/>
    </row>
    <row r="3" spans="1:4" ht="29.4" thickBot="1">
      <c r="A3" s="134" t="s">
        <v>59</v>
      </c>
      <c r="B3" s="135" t="s">
        <v>104</v>
      </c>
      <c r="C3" s="149" t="s">
        <v>261</v>
      </c>
      <c r="D3" s="136" t="s">
        <v>172</v>
      </c>
    </row>
    <row r="4" spans="1:4" s="43" customFormat="1" ht="36" customHeight="1" thickBot="1">
      <c r="A4" s="155">
        <v>1</v>
      </c>
      <c r="B4" s="70" t="s">
        <v>109</v>
      </c>
      <c r="C4" s="213"/>
      <c r="D4" s="214"/>
    </row>
    <row r="5" spans="1:4" ht="105" customHeight="1">
      <c r="A5" s="156" t="s">
        <v>173</v>
      </c>
      <c r="B5" s="188" t="s">
        <v>223</v>
      </c>
      <c r="C5" s="162"/>
      <c r="D5" s="65"/>
    </row>
    <row r="6" spans="1:4" ht="162" customHeight="1" thickBot="1">
      <c r="A6" s="157" t="s">
        <v>174</v>
      </c>
      <c r="B6" s="152" t="s">
        <v>230</v>
      </c>
      <c r="C6" s="163"/>
      <c r="D6" s="65"/>
    </row>
    <row r="7" spans="1:4" ht="25.5" customHeight="1" thickBot="1">
      <c r="A7" s="155">
        <v>2</v>
      </c>
      <c r="B7" s="70" t="s">
        <v>110</v>
      </c>
      <c r="C7" s="213"/>
      <c r="D7" s="214"/>
    </row>
    <row r="8" spans="1:4" ht="171.45" customHeight="1">
      <c r="A8" s="89" t="s">
        <v>175</v>
      </c>
      <c r="B8" s="151" t="s">
        <v>224</v>
      </c>
      <c r="C8" s="162"/>
      <c r="D8" s="65"/>
    </row>
    <row r="9" spans="1:4" ht="117.75" customHeight="1">
      <c r="A9" s="89" t="s">
        <v>63</v>
      </c>
      <c r="B9" s="152" t="s">
        <v>221</v>
      </c>
      <c r="C9" s="162"/>
      <c r="D9" s="65"/>
    </row>
    <row r="10" spans="1:4" ht="153" customHeight="1">
      <c r="A10" s="158" t="s">
        <v>64</v>
      </c>
      <c r="B10" s="152" t="s">
        <v>225</v>
      </c>
      <c r="C10" s="162"/>
      <c r="D10" s="65"/>
    </row>
    <row r="11" spans="1:4" ht="98.55" customHeight="1">
      <c r="A11" s="158" t="s">
        <v>66</v>
      </c>
      <c r="B11" s="152" t="s">
        <v>226</v>
      </c>
      <c r="C11" s="162"/>
      <c r="D11" s="65"/>
    </row>
    <row r="12" spans="1:4" ht="109.5" customHeight="1" thickBot="1">
      <c r="A12" s="89" t="s">
        <v>68</v>
      </c>
      <c r="B12" s="152" t="s">
        <v>227</v>
      </c>
      <c r="C12" s="162"/>
      <c r="D12" s="65"/>
    </row>
    <row r="13" spans="1:4" s="43" customFormat="1" ht="27.75" customHeight="1" thickBot="1">
      <c r="A13" s="66" t="s">
        <v>65</v>
      </c>
      <c r="B13" s="70" t="s">
        <v>111</v>
      </c>
      <c r="C13" s="213"/>
      <c r="D13" s="214"/>
    </row>
    <row r="14" spans="1:4" ht="118.95" customHeight="1">
      <c r="A14" s="88" t="s">
        <v>44</v>
      </c>
      <c r="B14" s="150" t="s">
        <v>171</v>
      </c>
      <c r="C14" s="162"/>
      <c r="D14" s="65"/>
    </row>
    <row r="15" spans="1:4" ht="97.05" customHeight="1" thickBot="1">
      <c r="A15" s="89" t="s">
        <v>46</v>
      </c>
      <c r="B15" s="152" t="s">
        <v>178</v>
      </c>
      <c r="C15" s="162"/>
      <c r="D15" s="65"/>
    </row>
    <row r="16" spans="1:4" ht="26.25" customHeight="1" thickBot="1">
      <c r="A16" s="153" t="s">
        <v>67</v>
      </c>
      <c r="B16" s="70" t="s">
        <v>112</v>
      </c>
      <c r="C16" s="213"/>
      <c r="D16" s="214"/>
    </row>
    <row r="17" spans="1:4" ht="124.05" customHeight="1">
      <c r="A17" s="89" t="s">
        <v>45</v>
      </c>
      <c r="B17" s="152" t="s">
        <v>228</v>
      </c>
      <c r="C17" s="162"/>
      <c r="D17" s="65"/>
    </row>
    <row r="18" spans="1:4" ht="58.05" customHeight="1" thickBot="1">
      <c r="A18" s="159" t="s">
        <v>71</v>
      </c>
      <c r="B18" s="189" t="s">
        <v>229</v>
      </c>
      <c r="C18" s="164"/>
      <c r="D18" s="215"/>
    </row>
    <row r="20" spans="1:4">
      <c r="A20" s="20"/>
    </row>
  </sheetData>
  <sheetProtection sheet="1" formatCells="0" formatColumns="0" formatRows="0" sort="0" autoFilter="0"/>
  <phoneticPr fontId="2"/>
  <dataValidations count="2">
    <dataValidation operator="equal" showInputMessage="1" showErrorMessage="1" sqref="A17:A18 B14:B15 A4:A7 A10:A11" xr:uid="{18F34273-9596-4424-8094-4EBD0F0B29D4}"/>
    <dataValidation type="textLength" imeMode="on" operator="greaterThanOrEqual" showErrorMessage="1" sqref="D17:D18 D8:D12 D14:D15 D5:D6" xr:uid="{9D609696-8C59-4782-8FA6-9A9ABB232F0D}">
      <formula1>0</formula1>
    </dataValidation>
  </dataValidations>
  <printOptions horizontalCentered="1"/>
  <pageMargins left="0.78740157480314965" right="0.78740157480314965" top="0.78740157480314965" bottom="0.78740157480314965" header="0.51181102362204722" footer="0.31496062992125984"/>
  <pageSetup paperSize="9" scale="77" fitToHeight="50" orientation="landscape" r:id="rId1"/>
  <headerFooter alignWithMargins="0">
    <oddHeader>&amp;R&amp;8日本技術者教育認定基準（2019年度～）</oddHeader>
    <oddFooter>&amp;R&amp;8プログラム点検書（実地審査最終面談時）&amp;P/&amp;N</oddFooter>
  </headerFooter>
  <ignoredErrors>
    <ignoredError sqref="A5:A18" numberStoredAsText="1"/>
  </ignoredErrors>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FF00"/>
  </sheetPr>
  <dimension ref="A1:H75"/>
  <sheetViews>
    <sheetView showGridLines="0" showZeros="0" topLeftCell="B1" zoomScaleNormal="100" zoomScaleSheetLayoutView="100" workbookViewId="0">
      <selection activeCell="B3" sqref="B3:F3"/>
    </sheetView>
  </sheetViews>
  <sheetFormatPr defaultColWidth="8.59765625" defaultRowHeight="14.4"/>
  <cols>
    <col min="1" max="1" width="1.796875" style="9" customWidth="1"/>
    <col min="2" max="2" width="21.69921875" style="1" customWidth="1"/>
    <col min="3" max="3" width="21.59765625" style="1" customWidth="1"/>
    <col min="4" max="4" width="25.796875" style="1" customWidth="1"/>
    <col min="5" max="5" width="24.3984375" style="1" customWidth="1"/>
    <col min="6" max="6" width="25.796875" style="1" customWidth="1"/>
    <col min="7" max="16384" width="8.59765625" style="1"/>
  </cols>
  <sheetData>
    <row r="1" spans="1:6" ht="60" customHeight="1" thickBot="1">
      <c r="A1" s="7"/>
      <c r="B1" s="161" t="s">
        <v>196</v>
      </c>
      <c r="C1" s="381" t="s">
        <v>290</v>
      </c>
      <c r="D1" s="382"/>
      <c r="E1" s="382"/>
      <c r="F1" s="2"/>
    </row>
    <row r="2" spans="1:6" ht="135" customHeight="1">
      <c r="A2" s="1"/>
      <c r="B2" s="298" t="s">
        <v>243</v>
      </c>
      <c r="C2" s="298"/>
      <c r="D2" s="298"/>
      <c r="E2" s="298"/>
      <c r="F2" s="298"/>
    </row>
    <row r="3" spans="1:6" ht="75" customHeight="1">
      <c r="A3" s="1"/>
      <c r="B3" s="299" t="str">
        <f ca="1">CONCATENATE("プログラム名：",C14)</f>
        <v>プログラム名：「基本事項」でプログラム名を記入してください</v>
      </c>
      <c r="C3" s="299"/>
      <c r="D3" s="299"/>
      <c r="E3" s="299"/>
      <c r="F3" s="299"/>
    </row>
    <row r="4" spans="1:6" ht="75" customHeight="1">
      <c r="A4" s="1"/>
      <c r="B4" s="299" t="str">
        <f ca="1">CONCATENATE("(",C15," )")</f>
        <v>(「基本事項」で高等教育機関名を記入してください )</v>
      </c>
      <c r="C4" s="299"/>
      <c r="D4" s="299"/>
      <c r="E4" s="299"/>
      <c r="F4" s="299"/>
    </row>
    <row r="5" spans="1:6" ht="75" customHeight="1">
      <c r="A5" s="1"/>
      <c r="B5" s="299" t="str">
        <f ca="1">C16</f>
        <v>「基本事項」で認定種別を記入してください</v>
      </c>
      <c r="C5" s="299"/>
      <c r="D5" s="299"/>
      <c r="E5" s="299"/>
      <c r="F5" s="299"/>
    </row>
    <row r="6" spans="1:6" ht="37.950000000000003" customHeight="1">
      <c r="A6" s="1"/>
      <c r="B6" s="299" t="str">
        <f ca="1">C17</f>
        <v>「基本事項」で認定分野を記入してください</v>
      </c>
      <c r="C6" s="299"/>
      <c r="D6" s="299"/>
      <c r="E6" s="299"/>
      <c r="F6" s="299"/>
    </row>
    <row r="7" spans="1:6" ht="133.05000000000001" customHeight="1">
      <c r="A7" s="1"/>
      <c r="B7" s="299" t="s">
        <v>105</v>
      </c>
      <c r="C7" s="299"/>
      <c r="D7" s="299"/>
      <c r="E7" s="299"/>
      <c r="F7" s="299"/>
    </row>
    <row r="8" spans="1:6" ht="75" customHeight="1">
      <c r="A8" s="1"/>
      <c r="B8" s="299" t="str">
        <f ca="1">C41</f>
        <v>「基本事項」で作成責任者氏名（認定・審査調整委員長名）を記入してください</v>
      </c>
      <c r="C8" s="299"/>
      <c r="D8" s="299"/>
      <c r="E8" s="299"/>
      <c r="F8" s="299"/>
    </row>
    <row r="9" spans="1:6" ht="54" customHeight="1">
      <c r="A9" s="1"/>
      <c r="B9" s="300" t="str">
        <f ca="1">C42</f>
        <v>「基本事項」で最終予備審査報告書提出日を記入してください</v>
      </c>
      <c r="C9" s="299"/>
      <c r="D9" s="299"/>
      <c r="E9" s="299"/>
      <c r="F9" s="299"/>
    </row>
    <row r="10" spans="1:6" ht="101.55" customHeight="1">
      <c r="A10" s="1"/>
      <c r="B10" s="30"/>
      <c r="C10" s="29"/>
      <c r="D10" s="29"/>
      <c r="E10" s="29"/>
      <c r="F10" s="29"/>
    </row>
    <row r="11" spans="1:6" ht="18" customHeight="1">
      <c r="A11" s="1"/>
      <c r="B11" s="30"/>
      <c r="C11" s="29"/>
      <c r="D11" s="202"/>
      <c r="E11" s="34" t="s">
        <v>252</v>
      </c>
      <c r="F11" s="34" t="s">
        <v>253</v>
      </c>
    </row>
    <row r="12" spans="1:6" ht="45" customHeight="1">
      <c r="A12" s="1"/>
      <c r="B12" s="30"/>
      <c r="C12" s="29"/>
      <c r="D12" s="201"/>
      <c r="E12" s="76" t="str">
        <f>IF(OR(($C$55=""),($C$55="　")),"Ⅲ.に記入してください",$C$55)</f>
        <v>Ⅲ.に記入してください</v>
      </c>
      <c r="F12" s="31" t="str">
        <f>IF($C$55="不認定","－",IF(OR(($C$56=""),($C$56="　")),"Ⅲ.に記入してください",$C$56))</f>
        <v>Ⅲ.に記入してください</v>
      </c>
    </row>
    <row r="13" spans="1:6" ht="16.8" thickBot="1">
      <c r="A13" s="7"/>
      <c r="B13" s="3" t="s">
        <v>69</v>
      </c>
    </row>
    <row r="14" spans="1:6" ht="19.5" customHeight="1">
      <c r="B14" s="42" t="s">
        <v>237</v>
      </c>
      <c r="C14" s="293" t="str">
        <f ca="1">'(3)予備審査報告書Ⅱ'!C14</f>
        <v>「基本事項」でプログラム名を記入してください</v>
      </c>
      <c r="D14" s="293"/>
      <c r="E14" s="293"/>
      <c r="F14" s="294"/>
    </row>
    <row r="15" spans="1:6" ht="30.45" customHeight="1">
      <c r="B15" s="225" t="s">
        <v>269</v>
      </c>
      <c r="C15" s="291" t="str">
        <f ca="1">'(3)予備審査報告書Ⅱ'!C15</f>
        <v>「基本事項」で高等教育機関名を記入してください</v>
      </c>
      <c r="D15" s="291"/>
      <c r="E15" s="291"/>
      <c r="F15" s="292"/>
    </row>
    <row r="16" spans="1:6" ht="19.95" customHeight="1">
      <c r="B16" s="44" t="s">
        <v>185</v>
      </c>
      <c r="C16" s="291" t="str">
        <f ca="1">'(3)予備審査報告書Ⅱ'!C16</f>
        <v>「基本事項」で認定種別を記入してください</v>
      </c>
      <c r="D16" s="291"/>
      <c r="E16" s="291"/>
      <c r="F16" s="292"/>
    </row>
    <row r="17" spans="2:6" ht="19.95" customHeight="1" thickBot="1">
      <c r="B17" s="45" t="s">
        <v>131</v>
      </c>
      <c r="C17" s="277" t="str">
        <f ca="1">'(3)予備審査報告書Ⅱ'!C17</f>
        <v>「基本事項」で認定分野を記入してください</v>
      </c>
      <c r="D17" s="277"/>
      <c r="E17" s="277"/>
      <c r="F17" s="278"/>
    </row>
    <row r="18" spans="2:6" ht="12" customHeight="1"/>
    <row r="19" spans="2:6" ht="15" thickBot="1">
      <c r="B19" s="1" t="s">
        <v>61</v>
      </c>
    </row>
    <row r="20" spans="2:6" ht="15" thickBot="1">
      <c r="B20" s="25"/>
      <c r="C20" s="26" t="s">
        <v>133</v>
      </c>
      <c r="D20" s="26" t="s">
        <v>134</v>
      </c>
      <c r="E20" s="26" t="s">
        <v>135</v>
      </c>
      <c r="F20" s="27" t="s">
        <v>136</v>
      </c>
    </row>
    <row r="21" spans="2:6" ht="28.8">
      <c r="B21" s="51" t="str">
        <f ca="1">IF(ISBLANK(INDIRECT("基本事項!A12")),"",INDIRECT("基本事項!A12"))</f>
        <v>主審査員</v>
      </c>
      <c r="C21" s="78" t="str">
        <f ca="1">IF(ISBLANK(INDIRECT("基本事項!B12")),"「基本事項」で主審査員氏名を記入してください",INDIRECT("基本事項!B12"))</f>
        <v>「基本事項」で主審査員氏名を記入してください</v>
      </c>
      <c r="D21" s="78" t="str">
        <f ca="1">IF(ISBLANK(INDIRECT("基本事項!C12")),"「基本事項」で主審査員所属を記入してください",INDIRECT("基本事項!C12"))</f>
        <v>「基本事項」で主審査員所属を記入してください</v>
      </c>
      <c r="E21" s="78" t="str">
        <f ca="1">IF(ISBLANK(INDIRECT("基本事項!D12")),"「基本事項」で主審査員職名を記入してください",INDIRECT("基本事項!D12"))</f>
        <v>「基本事項」で主審査員職名を記入してください</v>
      </c>
      <c r="F21" s="79" t="str">
        <f ca="1">IF(ISBLANK(INDIRECT("基本事項!E12")),"「基本事項」で主審査員専門分野を記入してください",INDIRECT("基本事項!E12"))</f>
        <v>「基本事項」で主審査員専門分野を記入してください</v>
      </c>
    </row>
    <row r="22" spans="2:6" ht="16.95" customHeight="1">
      <c r="B22" s="44" t="str">
        <f ca="1">IF(ISBLANK(INDIRECT("基本事項!A13")),"",INDIRECT("基本事項!A13"))</f>
        <v>副審査員</v>
      </c>
      <c r="C22" s="80" t="str">
        <f ca="1">IF(ISBLANK(INDIRECT("基本事項!B13")),"",INDIRECT("基本事項!B13"))</f>
        <v/>
      </c>
      <c r="D22" s="80" t="str">
        <f ca="1">IF(ISBLANK(INDIRECT("基本事項!C13")),"",INDIRECT("基本事項!C13"))</f>
        <v/>
      </c>
      <c r="E22" s="80" t="str">
        <f ca="1">IF(ISBLANK(INDIRECT("基本事項!D13")),"",INDIRECT("基本事項!D13"))</f>
        <v/>
      </c>
      <c r="F22" s="81" t="str">
        <f ca="1">IF(ISBLANK(INDIRECT("基本事項!E13")),"",INDIRECT("基本事項!E13"))</f>
        <v/>
      </c>
    </row>
    <row r="23" spans="2:6" ht="16.95" customHeight="1">
      <c r="B23" s="44" t="str">
        <f ca="1">IF(ISBLANK(INDIRECT("基本事項!A14")),"",INDIRECT("基本事項!A14"))</f>
        <v/>
      </c>
      <c r="C23" s="80" t="str">
        <f ca="1">IF(ISBLANK(INDIRECT("基本事項!B14")),"",INDIRECT("基本事項!B14"))</f>
        <v/>
      </c>
      <c r="D23" s="80" t="str">
        <f ca="1">IF(ISBLANK(INDIRECT("基本事項!C14")),"",INDIRECT("基本事項!C14"))</f>
        <v/>
      </c>
      <c r="E23" s="80" t="str">
        <f ca="1">IF(ISBLANK(INDIRECT("基本事項!D14")),"",INDIRECT("基本事項!D14"))</f>
        <v/>
      </c>
      <c r="F23" s="81" t="str">
        <f ca="1">IF(ISBLANK(INDIRECT("基本事項!E14")),"",INDIRECT("基本事項!E14"))</f>
        <v/>
      </c>
    </row>
    <row r="24" spans="2:6" ht="16.95" customHeight="1">
      <c r="B24" s="44" t="str">
        <f ca="1">IF(ISBLANK(INDIRECT("基本事項!A15")),"",INDIRECT("基本事項!A15"))</f>
        <v/>
      </c>
      <c r="C24" s="80" t="str">
        <f ca="1">IF(ISBLANK(INDIRECT("基本事項!B15")),"",INDIRECT("基本事項!B15"))</f>
        <v/>
      </c>
      <c r="D24" s="80" t="str">
        <f ca="1">IF(ISBLANK(INDIRECT("基本事項!C15")),"",INDIRECT("基本事項!C15"))</f>
        <v/>
      </c>
      <c r="E24" s="80" t="str">
        <f ca="1">IF(ISBLANK(INDIRECT("基本事項!D15")),"",INDIRECT("基本事項!D15"))</f>
        <v/>
      </c>
      <c r="F24" s="81" t="str">
        <f ca="1">IF(ISBLANK(INDIRECT("基本事項!E15")),"",INDIRECT("基本事項!E15"))</f>
        <v/>
      </c>
    </row>
    <row r="25" spans="2:6" ht="16.95" customHeight="1" thickBot="1">
      <c r="B25" s="45" t="str">
        <f ca="1">IF(ISBLANK(INDIRECT("基本事項!A16")),"",INDIRECT("基本事項!A16"))</f>
        <v/>
      </c>
      <c r="C25" s="82" t="str">
        <f ca="1">IF(ISBLANK(INDIRECT("基本事項!B16")),"",INDIRECT("基本事項!B16"))</f>
        <v/>
      </c>
      <c r="D25" s="82" t="str">
        <f ca="1">IF(ISBLANK(INDIRECT("基本事項!C16")),"",INDIRECT("基本事項!C16"))</f>
        <v/>
      </c>
      <c r="E25" s="82" t="str">
        <f ca="1">IF(ISBLANK(INDIRECT("基本事項!D16")),"",INDIRECT("基本事項!D16"))</f>
        <v/>
      </c>
      <c r="F25" s="83" t="str">
        <f ca="1">IF(ISBLANK(INDIRECT("基本事項!E16")),"",INDIRECT("基本事項!E16"))</f>
        <v/>
      </c>
    </row>
    <row r="26" spans="2:6">
      <c r="B26" s="14" t="str">
        <f ca="1">IF(ISBLANK(INDIRECT("基本事項!A17")),"",INDIRECT("基本事項!A17"))</f>
        <v/>
      </c>
      <c r="C26" s="108" t="str">
        <f ca="1">IF(ISBLANK(INDIRECT("基本事項!B17")),"",INDIRECT("基本事項!B17"))</f>
        <v/>
      </c>
      <c r="D26" s="108" t="str">
        <f ca="1">IF(ISBLANK(INDIRECT("基本事項!C17")),"",INDIRECT("基本事項!C17"))</f>
        <v/>
      </c>
      <c r="E26" s="108" t="str">
        <f ca="1">IF(ISBLANK(INDIRECT("基本事項!D17")),"",INDIRECT("基本事項!D17"))</f>
        <v/>
      </c>
      <c r="F26" s="108" t="str">
        <f ca="1">IF(ISBLANK(INDIRECT("基本事項!E17")),"",INDIRECT("基本事項!E17"))</f>
        <v/>
      </c>
    </row>
    <row r="27" spans="2:6" ht="15" thickBot="1">
      <c r="B27" s="43" t="str">
        <f ca="1">IF(ISBLANK(INDIRECT("基本事項!A18")),"",INDIRECT("基本事項!A18"))</f>
        <v>高等教育機関のJABEE対応者</v>
      </c>
      <c r="C27" s="110"/>
      <c r="D27" s="110"/>
      <c r="E27" s="110"/>
      <c r="F27" s="110"/>
    </row>
    <row r="28" spans="2:6" ht="16.05" customHeight="1" thickBot="1">
      <c r="B28" s="180" t="str">
        <f ca="1">IF(ISBLANK(INDIRECT("基本事項!A19")),"",INDIRECT("基本事項!A19"))</f>
        <v>分担</v>
      </c>
      <c r="C28" s="191" t="str">
        <f ca="1">IF(ISBLANK(INDIRECT("基本事項!B19")),"",INDIRECT("基本事項!B19"))</f>
        <v>氏名</v>
      </c>
      <c r="D28" s="191" t="str">
        <f ca="1">IF(ISBLANK(INDIRECT("基本事項!C19")),"",INDIRECT("基本事項!C19"))</f>
        <v>所属</v>
      </c>
      <c r="E28" s="192" t="str">
        <f ca="1">IF(ISBLANK(INDIRECT("基本事項!D19")),"",INDIRECT("基本事項!D19"))</f>
        <v>職名</v>
      </c>
      <c r="F28" s="110" t="str">
        <f ca="1">IF(ISBLANK(INDIRECT("基本事項!E19")),"",INDIRECT("基本事項!E19"))</f>
        <v/>
      </c>
    </row>
    <row r="29" spans="2:6" ht="22.5" customHeight="1">
      <c r="B29" s="51" t="str">
        <f ca="1">IF(ISBLANK(INDIRECT("基本事項!A20")),"",INDIRECT("基本事項!A20"))</f>
        <v>JABEE対応責任者</v>
      </c>
      <c r="C29" s="78" t="str">
        <f ca="1">IF(ISBLANK(INDIRECT("基本事項!B20")),"",INDIRECT("基本事項!B20"))</f>
        <v/>
      </c>
      <c r="D29" s="78" t="str">
        <f ca="1">IF(ISBLANK(INDIRECT("基本事項!C20")),"",INDIRECT("基本事項!C20"))</f>
        <v/>
      </c>
      <c r="E29" s="79" t="str">
        <f ca="1">IF(ISBLANK(INDIRECT("基本事項!D20")),"",INDIRECT("基本事項!D20"))</f>
        <v/>
      </c>
      <c r="F29" s="110" t="str">
        <f ca="1">IF(ISBLANK(INDIRECT("基本事項!E20")),"",INDIRECT("基本事項!E20"))</f>
        <v/>
      </c>
    </row>
    <row r="30" spans="2:6" ht="22.5" customHeight="1" thickBot="1">
      <c r="B30" s="45" t="str">
        <f ca="1">IF(ISBLANK(INDIRECT("基本事項!A21")),"",INDIRECT("基本事項!A21"))</f>
        <v>プログラム責任者</v>
      </c>
      <c r="C30" s="82" t="str">
        <f ca="1">IF(ISBLANK(INDIRECT("基本事項!B21")),"",INDIRECT("基本事項!B21"))</f>
        <v/>
      </c>
      <c r="D30" s="82" t="str">
        <f ca="1">IF(ISBLANK(INDIRECT("基本事項!C21")),"",INDIRECT("基本事項!C21"))</f>
        <v/>
      </c>
      <c r="E30" s="83" t="str">
        <f ca="1">IF(ISBLANK(INDIRECT("基本事項!D21")),"",INDIRECT("基本事項!D21"))</f>
        <v/>
      </c>
      <c r="F30" s="110" t="str">
        <f ca="1">IF(ISBLANK(INDIRECT("基本事項!E21")),"",INDIRECT("基本事項!E21"))</f>
        <v/>
      </c>
    </row>
    <row r="31" spans="2:6">
      <c r="B31" s="14" t="str">
        <f ca="1">IF(ISBLANK(INDIRECT("基本事項!A23")),"",INDIRECT("基本事項!A23"))</f>
        <v/>
      </c>
      <c r="C31" s="108" t="str">
        <f ca="1">IF(ISBLANK(INDIRECT("基本事項!B23")),"",INDIRECT("基本事項!B23"))</f>
        <v/>
      </c>
      <c r="D31" s="108" t="str">
        <f ca="1">IF(ISBLANK(INDIRECT("基本事項!C23")),"",INDIRECT("基本事項!C23"))</f>
        <v/>
      </c>
      <c r="E31" s="108" t="str">
        <f ca="1">IF(ISBLANK(INDIRECT("基本事項!D23")),"",INDIRECT("基本事項!D23"))</f>
        <v/>
      </c>
      <c r="F31" s="110" t="str">
        <f ca="1">IF(ISBLANK(INDIRECT("基本事項!E23")),"",INDIRECT("基本事項!E23"))</f>
        <v/>
      </c>
    </row>
    <row r="32" spans="2:6" ht="15" thickBot="1">
      <c r="B32" s="1" t="s">
        <v>236</v>
      </c>
      <c r="C32" s="23"/>
      <c r="D32" s="23"/>
      <c r="E32" s="23"/>
    </row>
    <row r="33" spans="1:6" ht="43.2">
      <c r="B33" s="99" t="s">
        <v>145</v>
      </c>
      <c r="C33" s="52" t="str">
        <f ca="1">'(3)予備審査報告書Ⅱ'!C33</f>
        <v>「基本事項」で予備審査報告書Ⅰ作成責任者氏名を記入してください</v>
      </c>
      <c r="D33" s="23"/>
      <c r="E33" s="23"/>
    </row>
    <row r="34" spans="1:6" ht="43.8" thickBot="1">
      <c r="B34" s="95" t="s">
        <v>60</v>
      </c>
      <c r="C34" s="53" t="str">
        <f ca="1">'(3)予備審査報告書Ⅱ'!C34</f>
        <v>「基本事項」で予備審査報告書Ⅰ提出日を記入してください</v>
      </c>
      <c r="D34" s="23"/>
      <c r="E34" s="23"/>
    </row>
    <row r="35" spans="1:6" ht="7.5" customHeight="1">
      <c r="B35" s="138"/>
      <c r="C35" s="11"/>
      <c r="D35" s="23"/>
      <c r="E35" s="23"/>
    </row>
    <row r="36" spans="1:6" ht="15" thickBot="1">
      <c r="B36" s="11" t="s">
        <v>239</v>
      </c>
      <c r="C36" s="23"/>
      <c r="D36" s="23"/>
      <c r="E36" s="23"/>
    </row>
    <row r="37" spans="1:6" ht="43.2">
      <c r="B37" s="99" t="s">
        <v>245</v>
      </c>
      <c r="C37" s="52" t="str">
        <f ca="1">'(3)予備審査報告書Ⅱ'!C37</f>
        <v>「基本事項」で予備審査報告書Ⅱ作成責任者氏名を記入してください</v>
      </c>
      <c r="D37" s="23"/>
      <c r="E37" s="23"/>
    </row>
    <row r="38" spans="1:6" ht="43.8" thickBot="1">
      <c r="B38" s="95" t="s">
        <v>60</v>
      </c>
      <c r="C38" s="53" t="str">
        <f ca="1">'(3)予備審査報告書Ⅱ'!C38</f>
        <v>「基本事項」で予備審査報告書Ⅱ提出日を記入してください</v>
      </c>
      <c r="D38" s="23"/>
      <c r="E38" s="23"/>
    </row>
    <row r="39" spans="1:6" ht="15" customHeight="1">
      <c r="B39" s="23"/>
      <c r="C39" s="23"/>
      <c r="D39" s="23"/>
      <c r="E39" s="23"/>
    </row>
    <row r="40" spans="1:6" ht="15" thickBot="1">
      <c r="B40" s="23" t="s">
        <v>244</v>
      </c>
      <c r="C40" s="23"/>
      <c r="D40" s="23"/>
      <c r="E40" s="23"/>
    </row>
    <row r="41" spans="1:6" ht="44.55" customHeight="1">
      <c r="B41" s="99" t="s">
        <v>246</v>
      </c>
      <c r="C41" s="52" t="str">
        <f ca="1">IF(ISBLANK(INDIRECT("基本事項!C38")),"「基本事項」で作成責任者氏名（認定・審査調整委員長名）を記入してください",INDIRECT("基本事項!C38"))</f>
        <v>「基本事項」で作成責任者氏名（認定・審査調整委員長名）を記入してください</v>
      </c>
      <c r="D41" s="23"/>
      <c r="E41" s="23"/>
    </row>
    <row r="42" spans="1:6" ht="46.05" customHeight="1" thickBot="1">
      <c r="B42" s="95" t="s">
        <v>60</v>
      </c>
      <c r="C42" s="53" t="str">
        <f ca="1">IF(ISBLANK(INDIRECT("基本事項!B38")),"「基本事項」で最終予備審査報告書提出日を記入してください",INDIRECT("基本事項!B38"))</f>
        <v>「基本事項」で最終予備審査報告書提出日を記入してください</v>
      </c>
      <c r="D42" s="23"/>
      <c r="E42" s="23"/>
    </row>
    <row r="43" spans="1:6" ht="13.5" customHeight="1">
      <c r="B43" s="23"/>
      <c r="C43" s="23"/>
      <c r="D43" s="23"/>
      <c r="E43" s="23"/>
    </row>
    <row r="44" spans="1:6" ht="25.5" customHeight="1">
      <c r="B44" s="1" t="str">
        <f>行動記録!A1</f>
        <v>審査チーム行動記録</v>
      </c>
      <c r="C44" s="1" t="s">
        <v>81</v>
      </c>
    </row>
    <row r="46" spans="1:6" ht="20.55" customHeight="1" thickBot="1">
      <c r="B46" s="35" t="s">
        <v>254</v>
      </c>
    </row>
    <row r="47" spans="1:6" ht="19.95" customHeight="1">
      <c r="A47" s="8"/>
      <c r="B47" s="301" t="str">
        <f>IF('(3)予備審査報告書Ⅱ'!B43="","",'(3)予備審査報告書Ⅱ'!B43)</f>
        <v>プログラムの特に優れているところ</v>
      </c>
      <c r="C47" s="372"/>
      <c r="D47" s="372"/>
      <c r="E47" s="372"/>
      <c r="F47" s="373"/>
    </row>
    <row r="48" spans="1:6" ht="72.45" customHeight="1">
      <c r="A48" s="8"/>
      <c r="B48" s="313">
        <f>IF('(3)予備審査報告書Ⅱ'!B44="","",'(3)予備審査報告書Ⅱ'!B44)</f>
        <v>0</v>
      </c>
      <c r="C48" s="289"/>
      <c r="D48" s="289"/>
      <c r="E48" s="289"/>
      <c r="F48" s="290"/>
    </row>
    <row r="49" spans="1:8" ht="21" customHeight="1">
      <c r="A49" s="8"/>
      <c r="B49" s="304" t="str">
        <f>IF('(3)予備審査報告書Ⅱ'!B45="","",'(3)予備審査報告書Ⅱ'!B45)</f>
        <v>プログラムの主要な問題点</v>
      </c>
      <c r="C49" s="366"/>
      <c r="D49" s="366"/>
      <c r="E49" s="366"/>
      <c r="F49" s="367"/>
    </row>
    <row r="50" spans="1:8" ht="75.45" customHeight="1">
      <c r="A50" s="8"/>
      <c r="B50" s="313">
        <f>IF('(3)予備審査報告書Ⅱ'!B46="","",'(3)予備審査報告書Ⅱ'!B46)</f>
        <v>0</v>
      </c>
      <c r="C50" s="289"/>
      <c r="D50" s="289"/>
      <c r="E50" s="289"/>
      <c r="F50" s="290"/>
    </row>
    <row r="51" spans="1:8" ht="18" customHeight="1">
      <c r="A51" s="8"/>
      <c r="B51" s="304" t="str">
        <f>IF('(3)予備審査報告書Ⅱ'!B47="","",'(3)予備審査報告書Ⅱ'!B47)</f>
        <v>暫定認定可否判定の根拠</v>
      </c>
      <c r="C51" s="271"/>
      <c r="D51" s="271"/>
      <c r="E51" s="271"/>
      <c r="F51" s="272"/>
    </row>
    <row r="52" spans="1:8" ht="80.55" customHeight="1" thickBot="1">
      <c r="A52" s="8"/>
      <c r="B52" s="374" t="str">
        <f>IF('(3)予備審査報告書Ⅱ'!B48="","",'(3)予備審査報告書Ⅱ'!B48)</f>
        <v/>
      </c>
      <c r="C52" s="375"/>
      <c r="D52" s="375"/>
      <c r="E52" s="375"/>
      <c r="F52" s="376"/>
    </row>
    <row r="53" spans="1:8" ht="16.5" customHeight="1">
      <c r="A53" s="8"/>
      <c r="B53" s="37"/>
      <c r="C53" s="32"/>
      <c r="D53" s="48"/>
      <c r="E53" s="48"/>
      <c r="F53" s="14"/>
    </row>
    <row r="54" spans="1:8" ht="22.05" customHeight="1" thickBot="1">
      <c r="A54" s="8"/>
      <c r="B54" s="35" t="s">
        <v>257</v>
      </c>
    </row>
    <row r="55" spans="1:8" ht="25.95" customHeight="1">
      <c r="A55" s="8"/>
      <c r="B55" s="99" t="s">
        <v>247</v>
      </c>
      <c r="C55" s="364"/>
      <c r="D55" s="365"/>
      <c r="E55" s="203"/>
      <c r="F55" s="204"/>
      <c r="H55" s="63"/>
    </row>
    <row r="56" spans="1:8" ht="30" customHeight="1">
      <c r="A56" s="8"/>
      <c r="B56" s="93" t="s">
        <v>248</v>
      </c>
      <c r="C56" s="368"/>
      <c r="D56" s="369"/>
      <c r="E56" s="370" t="s">
        <v>249</v>
      </c>
      <c r="F56" s="371"/>
    </row>
    <row r="57" spans="1:8" ht="41.25" customHeight="1" thickBot="1">
      <c r="A57" s="8"/>
      <c r="B57" s="45" t="s">
        <v>234</v>
      </c>
      <c r="C57" s="344"/>
      <c r="D57" s="345"/>
      <c r="E57" s="345"/>
      <c r="F57" s="346"/>
    </row>
    <row r="58" spans="1:8" ht="21" customHeight="1">
      <c r="A58" s="8"/>
      <c r="B58" s="16"/>
      <c r="C58" s="16"/>
    </row>
    <row r="59" spans="1:8" ht="21" customHeight="1" thickBot="1">
      <c r="B59" s="36" t="s">
        <v>250</v>
      </c>
      <c r="C59" s="16"/>
    </row>
    <row r="60" spans="1:8" ht="15" customHeight="1">
      <c r="B60" s="358" t="s">
        <v>241</v>
      </c>
      <c r="C60" s="359"/>
      <c r="D60" s="265"/>
      <c r="E60" s="265"/>
      <c r="F60" s="266"/>
    </row>
    <row r="61" spans="1:8" ht="15.45" customHeight="1">
      <c r="B61" s="17" t="s">
        <v>56</v>
      </c>
      <c r="C61" s="267" t="s">
        <v>55</v>
      </c>
      <c r="D61" s="268"/>
      <c r="E61" s="268"/>
      <c r="F61" s="269"/>
    </row>
    <row r="62" spans="1:8" ht="118.05" customHeight="1">
      <c r="B62" s="133">
        <f>'(3)予備審査報告書Ⅱ'!B56</f>
        <v>0</v>
      </c>
      <c r="C62" s="349">
        <f>'(3)予備審査報告書Ⅱ'!C56</f>
        <v>0</v>
      </c>
      <c r="D62" s="350">
        <f>'(3)予備審査報告書Ⅱ'!D56</f>
        <v>0</v>
      </c>
      <c r="E62" s="350">
        <f>'(3)予備審査報告書Ⅱ'!E56</f>
        <v>0</v>
      </c>
      <c r="F62" s="351">
        <f>'(3)予備審査報告書Ⅱ'!F56</f>
        <v>0</v>
      </c>
    </row>
    <row r="63" spans="1:8" ht="8.5500000000000007" customHeight="1">
      <c r="B63" s="205">
        <f>'(3)予備審査報告書Ⅱ'!B57</f>
        <v>0</v>
      </c>
      <c r="C63" s="352">
        <f>'(3)予備審査報告書Ⅱ'!C57</f>
        <v>0</v>
      </c>
      <c r="D63" s="353">
        <f>'(3)予備審査報告書Ⅱ'!D57</f>
        <v>0</v>
      </c>
      <c r="E63" s="353">
        <f>'(3)予備審査報告書Ⅱ'!E57</f>
        <v>0</v>
      </c>
      <c r="F63" s="354">
        <f>'(3)予備審査報告書Ⅱ'!F57</f>
        <v>0</v>
      </c>
    </row>
    <row r="64" spans="1:8" ht="8.5500000000000007" customHeight="1" thickBot="1">
      <c r="B64" s="206">
        <f>'(3)予備審査報告書Ⅱ'!B58</f>
        <v>0</v>
      </c>
      <c r="C64" s="355">
        <f>'(3)予備審査報告書Ⅱ'!C58</f>
        <v>0</v>
      </c>
      <c r="D64" s="356">
        <f>'(3)予備審査報告書Ⅱ'!D58</f>
        <v>0</v>
      </c>
      <c r="E64" s="356">
        <f>'(3)予備審査報告書Ⅱ'!E58</f>
        <v>0</v>
      </c>
      <c r="F64" s="357">
        <f>'(3)予備審査報告書Ⅱ'!F58</f>
        <v>0</v>
      </c>
    </row>
    <row r="65" spans="2:6" ht="15" thickBot="1">
      <c r="B65" s="16"/>
      <c r="C65" s="16"/>
    </row>
    <row r="66" spans="2:6">
      <c r="B66" s="358" t="s">
        <v>57</v>
      </c>
      <c r="C66" s="359"/>
      <c r="D66" s="265"/>
      <c r="E66" s="265"/>
      <c r="F66" s="266"/>
    </row>
    <row r="67" spans="2:6">
      <c r="B67" s="17" t="s">
        <v>56</v>
      </c>
      <c r="C67" s="267" t="s">
        <v>55</v>
      </c>
      <c r="D67" s="268"/>
      <c r="E67" s="268"/>
      <c r="F67" s="269"/>
    </row>
    <row r="68" spans="2:6" ht="104.55" customHeight="1">
      <c r="B68" s="207"/>
      <c r="C68" s="339"/>
      <c r="D68" s="258"/>
      <c r="E68" s="258"/>
      <c r="F68" s="259"/>
    </row>
    <row r="69" spans="2:6" ht="5.55" customHeight="1">
      <c r="B69" s="207"/>
      <c r="C69" s="270"/>
      <c r="D69" s="248"/>
      <c r="E69" s="248"/>
      <c r="F69" s="249"/>
    </row>
    <row r="70" spans="2:6" ht="5.55" customHeight="1" thickBot="1">
      <c r="B70" s="208"/>
      <c r="C70" s="328"/>
      <c r="D70" s="246"/>
      <c r="E70" s="246"/>
      <c r="F70" s="247"/>
    </row>
    <row r="72" spans="2:6" ht="19.8" thickBot="1">
      <c r="B72" s="35" t="s">
        <v>251</v>
      </c>
    </row>
    <row r="73" spans="2:6" ht="72" customHeight="1">
      <c r="B73" s="331"/>
      <c r="C73" s="347"/>
      <c r="D73" s="347"/>
      <c r="E73" s="347"/>
      <c r="F73" s="348"/>
    </row>
    <row r="74" spans="2:6" ht="6" customHeight="1">
      <c r="B74" s="317"/>
      <c r="C74" s="360"/>
      <c r="D74" s="360"/>
      <c r="E74" s="360"/>
      <c r="F74" s="361"/>
    </row>
    <row r="75" spans="2:6" ht="6" customHeight="1" thickBot="1">
      <c r="B75" s="318"/>
      <c r="C75" s="362"/>
      <c r="D75" s="362"/>
      <c r="E75" s="362"/>
      <c r="F75" s="363"/>
    </row>
  </sheetData>
  <sheetProtection formatCells="0" formatRows="0"/>
  <mergeCells count="36">
    <mergeCell ref="C56:D56"/>
    <mergeCell ref="E56:F56"/>
    <mergeCell ref="C15:F15"/>
    <mergeCell ref="B48:F48"/>
    <mergeCell ref="B47:F47"/>
    <mergeCell ref="C17:F17"/>
    <mergeCell ref="B52:F52"/>
    <mergeCell ref="C16:F16"/>
    <mergeCell ref="B50:F50"/>
    <mergeCell ref="B51:F51"/>
    <mergeCell ref="B74:F74"/>
    <mergeCell ref="B75:F75"/>
    <mergeCell ref="C1:E1"/>
    <mergeCell ref="B7:F7"/>
    <mergeCell ref="B8:F8"/>
    <mergeCell ref="B2:F2"/>
    <mergeCell ref="C14:F14"/>
    <mergeCell ref="B3:F3"/>
    <mergeCell ref="B4:F4"/>
    <mergeCell ref="B5:F5"/>
    <mergeCell ref="B6:F6"/>
    <mergeCell ref="B9:F9"/>
    <mergeCell ref="C67:F67"/>
    <mergeCell ref="B60:F60"/>
    <mergeCell ref="C55:D55"/>
    <mergeCell ref="B49:F49"/>
    <mergeCell ref="C68:F68"/>
    <mergeCell ref="C69:F69"/>
    <mergeCell ref="C57:F57"/>
    <mergeCell ref="C70:F70"/>
    <mergeCell ref="B73:F73"/>
    <mergeCell ref="C61:F61"/>
    <mergeCell ref="C62:F62"/>
    <mergeCell ref="C63:F63"/>
    <mergeCell ref="C64:F64"/>
    <mergeCell ref="B66:F66"/>
  </mergeCells>
  <phoneticPr fontId="2"/>
  <dataValidations count="3">
    <dataValidation allowBlank="1" showErrorMessage="1" sqref="E55:F55" xr:uid="{9F509820-5B3A-4006-89B7-DFA4EDE803D4}"/>
    <dataValidation type="list" allowBlank="1" showInputMessage="1" showErrorMessage="1" error="認定の有効期間を選択してください" prompt="暫定認定の場合の有効期間を選択してください" sqref="C56:D56" xr:uid="{66403656-4646-4D23-AE29-88FB935B641A}">
      <formula1>"5年,4年,3年,2年,1年"</formula1>
    </dataValidation>
    <dataValidation type="list" allowBlank="1" showInputMessage="1" showErrorMessage="1" error="認定・不認定のいずれかを選択してください" prompt="認定・不認定のいずれかを選択してください" sqref="C55:D55" xr:uid="{CE03C045-644A-484A-BFD4-3F8963C5A8C7}">
      <formula1>"認定,不認定"</formula1>
    </dataValidation>
  </dataValidations>
  <printOptions horizontalCentered="1"/>
  <pageMargins left="0.78740157480314965" right="0.78740157480314965" top="0.78740157480314965" bottom="0.78740157480314965" header="0.51181102362204722" footer="0.31496062992125984"/>
  <pageSetup paperSize="9" scale="66" fitToHeight="50" orientation="portrait" verticalDpi="300" r:id="rId1"/>
  <headerFooter alignWithMargins="0"/>
  <rowBreaks count="2" manualBreakCount="2">
    <brk id="12" max="16383" man="1"/>
    <brk id="45" max="16383" man="1"/>
  </rowBreaks>
  <legacy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810338-7FB3-4898-95A5-7D277AF2197F}">
  <sheetPr>
    <tabColor rgb="FFFFFF00"/>
    <pageSetUpPr fitToPage="1"/>
  </sheetPr>
  <dimension ref="A1:D20"/>
  <sheetViews>
    <sheetView showGridLines="0" zoomScaleNormal="100" zoomScaleSheetLayoutView="80" workbookViewId="0">
      <pane ySplit="3" topLeftCell="A4" activePane="bottomLeft" state="frozen"/>
      <selection pane="bottomLeft" activeCell="C5" sqref="C5"/>
    </sheetView>
  </sheetViews>
  <sheetFormatPr defaultColWidth="13" defaultRowHeight="14.4"/>
  <cols>
    <col min="1" max="1" width="6.59765625" style="1" customWidth="1"/>
    <col min="2" max="2" width="36.19921875" style="1" customWidth="1"/>
    <col min="3" max="3" width="47" style="1" customWidth="1"/>
    <col min="4" max="4" width="67.8984375" style="1" customWidth="1"/>
    <col min="5" max="5" width="1.5" style="1" customWidth="1"/>
    <col min="6" max="6" width="11.59765625" style="1" customWidth="1"/>
    <col min="7" max="16384" width="13" style="1"/>
  </cols>
  <sheetData>
    <row r="1" spans="1:4" ht="22.05" customHeight="1">
      <c r="A1" s="1" t="s">
        <v>256</v>
      </c>
      <c r="B1" s="273" t="s">
        <v>200</v>
      </c>
      <c r="C1" s="273"/>
    </row>
    <row r="2" spans="1:4" ht="11.55" customHeight="1" thickBot="1">
      <c r="A2" s="61"/>
      <c r="B2" s="154"/>
      <c r="C2" s="61"/>
      <c r="D2" s="61"/>
    </row>
    <row r="3" spans="1:4" ht="29.4" thickBot="1">
      <c r="A3" s="134" t="s">
        <v>59</v>
      </c>
      <c r="B3" s="135" t="s">
        <v>104</v>
      </c>
      <c r="C3" s="149" t="s">
        <v>261</v>
      </c>
      <c r="D3" s="136" t="s">
        <v>172</v>
      </c>
    </row>
    <row r="4" spans="1:4" s="43" customFormat="1" ht="36" customHeight="1" thickBot="1">
      <c r="A4" s="155">
        <v>1</v>
      </c>
      <c r="B4" s="70" t="s">
        <v>109</v>
      </c>
      <c r="C4" s="213"/>
      <c r="D4" s="214"/>
    </row>
    <row r="5" spans="1:4" ht="105" customHeight="1">
      <c r="A5" s="156" t="s">
        <v>173</v>
      </c>
      <c r="B5" s="188" t="s">
        <v>223</v>
      </c>
      <c r="C5" s="162"/>
      <c r="D5" s="65"/>
    </row>
    <row r="6" spans="1:4" ht="162" customHeight="1" thickBot="1">
      <c r="A6" s="157" t="s">
        <v>174</v>
      </c>
      <c r="B6" s="152" t="s">
        <v>230</v>
      </c>
      <c r="C6" s="163"/>
      <c r="D6" s="65"/>
    </row>
    <row r="7" spans="1:4" ht="25.5" customHeight="1" thickBot="1">
      <c r="A7" s="155">
        <v>2</v>
      </c>
      <c r="B7" s="70" t="s">
        <v>110</v>
      </c>
      <c r="C7" s="213"/>
      <c r="D7" s="214"/>
    </row>
    <row r="8" spans="1:4" ht="171.45" customHeight="1">
      <c r="A8" s="89" t="s">
        <v>175</v>
      </c>
      <c r="B8" s="151" t="s">
        <v>224</v>
      </c>
      <c r="C8" s="162"/>
      <c r="D8" s="65"/>
    </row>
    <row r="9" spans="1:4" ht="117.75" customHeight="1">
      <c r="A9" s="89" t="s">
        <v>63</v>
      </c>
      <c r="B9" s="152" t="s">
        <v>221</v>
      </c>
      <c r="C9" s="162"/>
      <c r="D9" s="65"/>
    </row>
    <row r="10" spans="1:4" ht="153" customHeight="1">
      <c r="A10" s="158" t="s">
        <v>64</v>
      </c>
      <c r="B10" s="152" t="s">
        <v>225</v>
      </c>
      <c r="C10" s="162"/>
      <c r="D10" s="65"/>
    </row>
    <row r="11" spans="1:4" ht="98.55" customHeight="1">
      <c r="A11" s="158" t="s">
        <v>66</v>
      </c>
      <c r="B11" s="152" t="s">
        <v>226</v>
      </c>
      <c r="C11" s="162"/>
      <c r="D11" s="65"/>
    </row>
    <row r="12" spans="1:4" ht="109.5" customHeight="1" thickBot="1">
      <c r="A12" s="89" t="s">
        <v>68</v>
      </c>
      <c r="B12" s="152" t="s">
        <v>227</v>
      </c>
      <c r="C12" s="162"/>
      <c r="D12" s="65"/>
    </row>
    <row r="13" spans="1:4" s="43" customFormat="1" ht="27.75" customHeight="1" thickBot="1">
      <c r="A13" s="66" t="s">
        <v>65</v>
      </c>
      <c r="B13" s="70" t="s">
        <v>111</v>
      </c>
      <c r="C13" s="213"/>
      <c r="D13" s="214"/>
    </row>
    <row r="14" spans="1:4" ht="118.95" customHeight="1">
      <c r="A14" s="88" t="s">
        <v>44</v>
      </c>
      <c r="B14" s="150" t="s">
        <v>171</v>
      </c>
      <c r="C14" s="162"/>
      <c r="D14" s="65"/>
    </row>
    <row r="15" spans="1:4" ht="97.05" customHeight="1" thickBot="1">
      <c r="A15" s="89" t="s">
        <v>46</v>
      </c>
      <c r="B15" s="152" t="s">
        <v>178</v>
      </c>
      <c r="C15" s="162"/>
      <c r="D15" s="65"/>
    </row>
    <row r="16" spans="1:4" ht="26.25" customHeight="1" thickBot="1">
      <c r="A16" s="153" t="s">
        <v>67</v>
      </c>
      <c r="B16" s="70" t="s">
        <v>112</v>
      </c>
      <c r="C16" s="213"/>
      <c r="D16" s="214"/>
    </row>
    <row r="17" spans="1:4" ht="124.05" customHeight="1">
      <c r="A17" s="89" t="s">
        <v>45</v>
      </c>
      <c r="B17" s="152" t="s">
        <v>228</v>
      </c>
      <c r="C17" s="162"/>
      <c r="D17" s="65"/>
    </row>
    <row r="18" spans="1:4" ht="58.05" customHeight="1" thickBot="1">
      <c r="A18" s="159" t="s">
        <v>71</v>
      </c>
      <c r="B18" s="189" t="s">
        <v>229</v>
      </c>
      <c r="C18" s="164"/>
      <c r="D18" s="215"/>
    </row>
    <row r="20" spans="1:4">
      <c r="A20" s="20"/>
    </row>
  </sheetData>
  <sheetProtection sheet="1" formatCells="0" formatColumns="0" formatRows="0" sort="0" autoFilter="0"/>
  <mergeCells count="1">
    <mergeCell ref="B1:C1"/>
  </mergeCells>
  <phoneticPr fontId="2"/>
  <dataValidations count="2">
    <dataValidation type="textLength" imeMode="on" operator="greaterThanOrEqual" showErrorMessage="1" sqref="D5:D6 D8:D12 D14:D15 D17:D18" xr:uid="{4A862CD7-4DB6-43BF-93BC-91D524C87291}">
      <formula1>0</formula1>
    </dataValidation>
    <dataValidation operator="equal" showInputMessage="1" showErrorMessage="1" sqref="A17:A18 B14:B15 A4:A7 A10:A11" xr:uid="{9C04FDEB-6A18-4977-A3ED-2A83D1557E18}"/>
  </dataValidations>
  <printOptions horizontalCentered="1"/>
  <pageMargins left="0.78740157480314965" right="0.78740157480314965" top="0.78740157480314965" bottom="0.78740157480314965" header="0.51181102362204722" footer="0.31496062992125984"/>
  <pageSetup paperSize="9" scale="76" fitToHeight="50" orientation="landscape" r:id="rId1"/>
  <headerFooter alignWithMargins="0">
    <oddHeader>&amp;R&amp;8日本技術者教育認定基準（2019年度～）</oddHeader>
    <oddFooter>&amp;R&amp;8プログラム点検書（実地審査最終面談時）&amp;P/&amp;N</oddFooter>
  </headerFooter>
  <ignoredErrors>
    <ignoredError sqref="A5:A18" numberStoredAsText="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
  <sheetViews>
    <sheetView workbookViewId="0"/>
  </sheetViews>
  <sheetFormatPr defaultRowHeight="14.4"/>
  <cols>
    <col min="1" max="1" width="8" customWidth="1"/>
  </cols>
  <sheetData/>
  <phoneticPr fontId="2"/>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2A192A-AC78-4794-83E5-A8EBADAB9929}">
  <dimension ref="A1:G38"/>
  <sheetViews>
    <sheetView showGridLines="0" zoomScaleNormal="100" zoomScaleSheetLayoutView="90" workbookViewId="0">
      <selection activeCell="J10" sqref="J10"/>
    </sheetView>
  </sheetViews>
  <sheetFormatPr defaultColWidth="9" defaultRowHeight="14.4"/>
  <cols>
    <col min="1" max="1" width="30.59765625" style="1" customWidth="1"/>
    <col min="2" max="3" width="26.19921875" style="1" customWidth="1"/>
    <col min="4" max="4" width="12.5" style="1" customWidth="1"/>
    <col min="5" max="5" width="17.5" style="1" customWidth="1"/>
    <col min="6" max="16384" width="9" style="1"/>
  </cols>
  <sheetData>
    <row r="1" spans="1:7" ht="19.95" customHeight="1" thickBot="1">
      <c r="A1" s="1" t="s">
        <v>107</v>
      </c>
    </row>
    <row r="2" spans="1:7" s="43" customFormat="1" ht="23.55" customHeight="1" thickBot="1">
      <c r="A2" s="96" t="s">
        <v>275</v>
      </c>
      <c r="B2" s="179" t="s">
        <v>196</v>
      </c>
      <c r="C2" s="378">
        <v>2026</v>
      </c>
      <c r="D2" s="46" t="s">
        <v>73</v>
      </c>
      <c r="E2" s="47" t="str">
        <f>IF($B2="認定継続審査","継続",LEFT($B2,2))</f>
        <v>予備</v>
      </c>
    </row>
    <row r="3" spans="1:7" ht="9.4499999999999993" customHeight="1" thickBot="1">
      <c r="A3" s="232"/>
      <c r="B3" s="233"/>
      <c r="C3" s="233"/>
      <c r="D3" s="233"/>
    </row>
    <row r="4" spans="1:7" s="43" customFormat="1" ht="20.100000000000001" customHeight="1">
      <c r="A4" s="96" t="s">
        <v>213</v>
      </c>
      <c r="B4" s="234"/>
      <c r="C4" s="235"/>
      <c r="D4" s="236"/>
      <c r="E4" s="48"/>
    </row>
    <row r="5" spans="1:7" s="43" customFormat="1" ht="43.95" customHeight="1">
      <c r="A5" s="224" t="s">
        <v>276</v>
      </c>
      <c r="B5" s="237"/>
      <c r="C5" s="238"/>
      <c r="D5" s="239"/>
      <c r="E5" s="48"/>
    </row>
    <row r="6" spans="1:7" s="43" customFormat="1" ht="45.45" customHeight="1">
      <c r="A6" s="224" t="s">
        <v>277</v>
      </c>
      <c r="B6" s="240"/>
      <c r="C6" s="241"/>
      <c r="D6" s="242"/>
      <c r="E6" s="48"/>
    </row>
    <row r="7" spans="1:7" s="43" customFormat="1" ht="21" customHeight="1">
      <c r="A7" s="94" t="s">
        <v>184</v>
      </c>
      <c r="B7" s="243"/>
      <c r="C7" s="244"/>
      <c r="D7" s="245"/>
      <c r="E7" s="48"/>
    </row>
    <row r="8" spans="1:7" s="43" customFormat="1" ht="22.5" customHeight="1" thickBot="1">
      <c r="A8" s="97" t="s">
        <v>54</v>
      </c>
      <c r="B8" s="229"/>
      <c r="C8" s="230"/>
      <c r="D8" s="231"/>
      <c r="E8" s="48"/>
      <c r="G8" s="142"/>
    </row>
    <row r="10" spans="1:7" ht="26.25" customHeight="1" thickBot="1">
      <c r="A10" s="1" t="s">
        <v>61</v>
      </c>
    </row>
    <row r="11" spans="1:7" s="43" customFormat="1" ht="15" thickBot="1">
      <c r="A11" s="104"/>
      <c r="B11" s="4" t="s">
        <v>49</v>
      </c>
      <c r="C11" s="5" t="s">
        <v>50</v>
      </c>
      <c r="D11" s="5" t="s">
        <v>51</v>
      </c>
      <c r="E11" s="6" t="s">
        <v>52</v>
      </c>
    </row>
    <row r="12" spans="1:7" s="43" customFormat="1" ht="18" customHeight="1">
      <c r="A12" s="143" t="s">
        <v>143</v>
      </c>
      <c r="B12" s="111"/>
      <c r="C12" s="112"/>
      <c r="D12" s="112"/>
      <c r="E12" s="113"/>
    </row>
    <row r="13" spans="1:7" s="43" customFormat="1" ht="18" customHeight="1">
      <c r="A13" s="144" t="s">
        <v>144</v>
      </c>
      <c r="B13" s="114"/>
      <c r="C13" s="140"/>
      <c r="D13" s="140"/>
      <c r="E13" s="115"/>
    </row>
    <row r="14" spans="1:7" s="43" customFormat="1" ht="18" customHeight="1">
      <c r="A14" s="105"/>
      <c r="B14" s="114"/>
      <c r="C14" s="140"/>
      <c r="D14" s="140"/>
      <c r="E14" s="115"/>
    </row>
    <row r="15" spans="1:7" s="43" customFormat="1" ht="18" customHeight="1" thickBot="1">
      <c r="A15" s="106"/>
      <c r="B15" s="117"/>
      <c r="C15" s="118"/>
      <c r="D15" s="118"/>
      <c r="E15" s="119"/>
    </row>
    <row r="16" spans="1:7" ht="6.75" customHeight="1">
      <c r="A16" s="11"/>
      <c r="B16" s="23"/>
      <c r="C16" s="23"/>
      <c r="D16" s="23"/>
      <c r="E16" s="23"/>
    </row>
    <row r="17" spans="1:5" ht="7.5" customHeight="1">
      <c r="A17" s="10"/>
      <c r="B17" s="23"/>
      <c r="C17" s="23"/>
      <c r="D17" s="23"/>
      <c r="E17" s="23"/>
    </row>
    <row r="18" spans="1:5" ht="15" thickBot="1">
      <c r="A18" s="1" t="s">
        <v>62</v>
      </c>
    </row>
    <row r="19" spans="1:5" ht="16.5" customHeight="1" thickBot="1">
      <c r="A19" s="104" t="s">
        <v>53</v>
      </c>
      <c r="B19" s="4" t="s">
        <v>49</v>
      </c>
      <c r="C19" s="5" t="s">
        <v>50</v>
      </c>
      <c r="D19" s="6" t="s">
        <v>51</v>
      </c>
    </row>
    <row r="20" spans="1:5" s="43" customFormat="1" ht="20.100000000000001" customHeight="1">
      <c r="A20" s="145" t="s">
        <v>47</v>
      </c>
      <c r="B20" s="111"/>
      <c r="C20" s="139"/>
      <c r="D20" s="122"/>
    </row>
    <row r="21" spans="1:5" s="43" customFormat="1" ht="20.100000000000001" customHeight="1" thickBot="1">
      <c r="A21" s="107" t="s">
        <v>48</v>
      </c>
      <c r="B21" s="120"/>
      <c r="C21" s="118"/>
      <c r="D21" s="121"/>
    </row>
    <row r="22" spans="1:5" ht="9.75" customHeight="1"/>
    <row r="23" spans="1:5" hidden="1"/>
    <row r="24" spans="1:5" hidden="1"/>
    <row r="25" spans="1:5" hidden="1"/>
    <row r="26" spans="1:5" hidden="1"/>
    <row r="27" spans="1:5" hidden="1"/>
    <row r="28" spans="1:5" hidden="1"/>
    <row r="29" spans="1:5" ht="8.25" customHeight="1">
      <c r="A29" s="62"/>
    </row>
    <row r="30" spans="1:5" ht="15.75" customHeight="1" thickBot="1">
      <c r="A30" s="1" t="s">
        <v>76</v>
      </c>
    </row>
    <row r="31" spans="1:5" ht="16.95" customHeight="1" thickBot="1">
      <c r="A31" s="180"/>
      <c r="B31" s="160" t="s">
        <v>75</v>
      </c>
      <c r="C31" s="181" t="s">
        <v>77</v>
      </c>
    </row>
    <row r="32" spans="1:5" s="43" customFormat="1" ht="20.100000000000001" customHeight="1">
      <c r="A32" s="98" t="s">
        <v>278</v>
      </c>
      <c r="B32" s="176"/>
      <c r="C32" s="81"/>
    </row>
    <row r="33" spans="1:3" s="43" customFormat="1" ht="20.100000000000001" customHeight="1">
      <c r="A33" s="98" t="s">
        <v>279</v>
      </c>
      <c r="B33" s="176"/>
      <c r="C33" s="81"/>
    </row>
    <row r="34" spans="1:3" s="43" customFormat="1" ht="28.8">
      <c r="A34" s="146" t="s">
        <v>280</v>
      </c>
      <c r="B34" s="177"/>
      <c r="C34" s="115"/>
    </row>
    <row r="35" spans="1:3" s="43" customFormat="1" ht="21" customHeight="1">
      <c r="A35" s="226" t="s">
        <v>281</v>
      </c>
      <c r="B35" s="177"/>
      <c r="C35" s="228"/>
    </row>
    <row r="36" spans="1:3" s="43" customFormat="1" ht="20.100000000000001" customHeight="1">
      <c r="A36" s="147" t="s">
        <v>197</v>
      </c>
      <c r="B36" s="176"/>
      <c r="C36" s="116"/>
    </row>
    <row r="37" spans="1:3" s="43" customFormat="1" ht="20.100000000000001" customHeight="1">
      <c r="A37" s="147" t="s">
        <v>198</v>
      </c>
      <c r="B37" s="176"/>
      <c r="C37" s="116"/>
    </row>
    <row r="38" spans="1:3" s="43" customFormat="1" ht="20.100000000000001" customHeight="1" thickBot="1">
      <c r="A38" s="148" t="s">
        <v>199</v>
      </c>
      <c r="B38" s="178"/>
      <c r="C38" s="119"/>
    </row>
  </sheetData>
  <sheetProtection formatCells="0" formatColumns="0" formatRows="0"/>
  <protectedRanges>
    <protectedRange sqref="B2" name="範囲1"/>
  </protectedRanges>
  <mergeCells count="6">
    <mergeCell ref="B8:D8"/>
    <mergeCell ref="A3:D3"/>
    <mergeCell ref="B4:D4"/>
    <mergeCell ref="B5:D5"/>
    <mergeCell ref="B6:D6"/>
    <mergeCell ref="B7:D7"/>
  </mergeCells>
  <phoneticPr fontId="2"/>
  <dataValidations count="5">
    <dataValidation type="list" allowBlank="1" showInputMessage="1" showErrorMessage="1" sqref="A14:A15" xr:uid="{0AAE878E-CEC8-4BE8-A85B-A2C77F85DCD0}">
      <formula1>"副審査員,審査研修員"</formula1>
    </dataValidation>
    <dataValidation type="list" imeMode="off" allowBlank="1" showInputMessage="1" showErrorMessage="1" promptTitle="認定種別" prompt="プログラムが審査を申請した認定種別を選択してください。" sqref="B7:D7" xr:uid="{3947E6A7-B910-45A2-A5D7-14E5AF687FF4}">
      <formula1>"エンジニアリング系学士課程,エンジニアリング系修士課程,情報専門系学士課程,建築系学士修士課程"</formula1>
    </dataValidation>
    <dataValidation type="list" allowBlank="1" showInputMessage="1" showErrorMessage="1" error="プログラムが審査申請した認定分野を選択してください" promptTitle="認定分野" prompt="プログラムが審査を申請した認定分野を選択してください。" sqref="B8:D8" xr:uid="{39637BF1-3475-40C6-947F-70EF5388990A}">
      <formula1>INDIRECT("分野名!$A$4:$A$26")</formula1>
    </dataValidation>
    <dataValidation imeMode="off" allowBlank="1" showInputMessage="1" showErrorMessage="1" sqref="B6:D6" xr:uid="{1977820A-07DE-436A-954B-59B3744514EB}"/>
    <dataValidation allowBlank="1" showInputMessage="1" showErrorMessage="1" error="今回の審査種類を選択してください" prompt="今回の審査種類を選択してください" sqref="B2" xr:uid="{3AA19E9E-0EAD-470E-8053-8EBCF4F4C8EE}"/>
  </dataValidations>
  <pageMargins left="0.78740157480314965" right="0.78740157480314965" top="0.78740157480314965" bottom="0.78740157480314965" header="0.51181102362204722" footer="0.51181102362204722"/>
  <pageSetup paperSize="9" scale="70" fitToHeight="10" orientation="portrait" verticalDpi="1200" r:id="rId1"/>
  <headerFooter alignWithMargins="0"/>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C90"/>
  <sheetViews>
    <sheetView workbookViewId="0">
      <selection activeCell="F19" sqref="F19"/>
    </sheetView>
  </sheetViews>
  <sheetFormatPr defaultRowHeight="14.4"/>
  <cols>
    <col min="1" max="1" width="60.5" bestFit="1" customWidth="1"/>
    <col min="2" max="2" width="3" customWidth="1"/>
    <col min="3" max="3" width="46.69921875" customWidth="1"/>
  </cols>
  <sheetData>
    <row r="2" spans="1:3">
      <c r="A2" t="s">
        <v>98</v>
      </c>
    </row>
    <row r="3" spans="1:3">
      <c r="A3" s="71"/>
      <c r="C3" t="s">
        <v>181</v>
      </c>
    </row>
    <row r="4" spans="1:3">
      <c r="A4" s="71" t="s">
        <v>82</v>
      </c>
    </row>
    <row r="5" spans="1:3">
      <c r="A5" s="71" t="s">
        <v>83</v>
      </c>
    </row>
    <row r="6" spans="1:3">
      <c r="A6" s="71" t="s">
        <v>169</v>
      </c>
    </row>
    <row r="7" spans="1:3">
      <c r="A7" s="71" t="s">
        <v>84</v>
      </c>
    </row>
    <row r="8" spans="1:3">
      <c r="A8" s="71" t="s">
        <v>85</v>
      </c>
    </row>
    <row r="9" spans="1:3">
      <c r="A9" s="71" t="s">
        <v>129</v>
      </c>
    </row>
    <row r="10" spans="1:3">
      <c r="A10" s="71" t="s">
        <v>88</v>
      </c>
    </row>
    <row r="11" spans="1:3">
      <c r="A11" s="71" t="s">
        <v>89</v>
      </c>
    </row>
    <row r="12" spans="1:3">
      <c r="A12" s="71" t="s">
        <v>90</v>
      </c>
    </row>
    <row r="13" spans="1:3">
      <c r="A13" s="71" t="s">
        <v>91</v>
      </c>
    </row>
    <row r="14" spans="1:3">
      <c r="A14" s="71" t="s">
        <v>92</v>
      </c>
    </row>
    <row r="15" spans="1:3">
      <c r="A15" s="71" t="s">
        <v>93</v>
      </c>
    </row>
    <row r="16" spans="1:3">
      <c r="A16" s="71" t="s">
        <v>94</v>
      </c>
    </row>
    <row r="17" spans="1:3">
      <c r="A17" s="71" t="s">
        <v>95</v>
      </c>
    </row>
    <row r="18" spans="1:3">
      <c r="A18" s="71" t="s">
        <v>96</v>
      </c>
    </row>
    <row r="19" spans="1:3">
      <c r="A19" s="71" t="s">
        <v>97</v>
      </c>
    </row>
    <row r="21" spans="1:3">
      <c r="A21" s="72" t="s">
        <v>99</v>
      </c>
      <c r="C21" t="s">
        <v>182</v>
      </c>
    </row>
    <row r="22" spans="1:3">
      <c r="A22" s="72" t="s">
        <v>100</v>
      </c>
    </row>
    <row r="23" spans="1:3">
      <c r="A23" s="72" t="s">
        <v>170</v>
      </c>
    </row>
    <row r="24" spans="1:3">
      <c r="A24" s="72" t="s">
        <v>101</v>
      </c>
    </row>
    <row r="25" spans="1:3">
      <c r="A25" s="1"/>
    </row>
    <row r="26" spans="1:3">
      <c r="A26" s="73" t="s">
        <v>102</v>
      </c>
      <c r="C26" t="s">
        <v>183</v>
      </c>
    </row>
    <row r="28" spans="1:3">
      <c r="A28" s="74"/>
      <c r="C28" t="s">
        <v>114</v>
      </c>
    </row>
    <row r="29" spans="1:3">
      <c r="A29" s="74" t="s">
        <v>115</v>
      </c>
      <c r="C29" t="s">
        <v>113</v>
      </c>
    </row>
    <row r="30" spans="1:3">
      <c r="A30" s="74" t="s">
        <v>116</v>
      </c>
    </row>
    <row r="31" spans="1:3">
      <c r="A31" s="74" t="s">
        <v>117</v>
      </c>
    </row>
    <row r="32" spans="1:3">
      <c r="A32" s="74" t="s">
        <v>118</v>
      </c>
    </row>
    <row r="33" spans="1:2">
      <c r="A33" s="74" t="s">
        <v>86</v>
      </c>
    </row>
    <row r="34" spans="1:2">
      <c r="A34" s="74" t="s">
        <v>87</v>
      </c>
    </row>
    <row r="35" spans="1:2">
      <c r="A35" s="74" t="s">
        <v>85</v>
      </c>
    </row>
    <row r="36" spans="1:2">
      <c r="A36" s="74" t="s">
        <v>129</v>
      </c>
    </row>
    <row r="37" spans="1:2">
      <c r="A37" s="74" t="s">
        <v>119</v>
      </c>
    </row>
    <row r="38" spans="1:2">
      <c r="A38" s="74" t="s">
        <v>120</v>
      </c>
      <c r="B38" s="1"/>
    </row>
    <row r="39" spans="1:2">
      <c r="A39" s="74" t="s">
        <v>121</v>
      </c>
      <c r="B39" s="1"/>
    </row>
    <row r="40" spans="1:2">
      <c r="A40" s="74" t="s">
        <v>122</v>
      </c>
      <c r="B40" s="1"/>
    </row>
    <row r="41" spans="1:2">
      <c r="A41" s="74" t="s">
        <v>123</v>
      </c>
      <c r="B41" s="1"/>
    </row>
    <row r="42" spans="1:2">
      <c r="A42" s="74" t="s">
        <v>124</v>
      </c>
      <c r="B42" s="1"/>
    </row>
    <row r="43" spans="1:2">
      <c r="A43" s="74" t="s">
        <v>125</v>
      </c>
    </row>
    <row r="44" spans="1:2">
      <c r="A44" s="74" t="s">
        <v>126</v>
      </c>
    </row>
    <row r="45" spans="1:2">
      <c r="A45" s="74" t="s">
        <v>127</v>
      </c>
      <c r="B45" s="1"/>
    </row>
    <row r="46" spans="1:2">
      <c r="A46" s="74" t="s">
        <v>128</v>
      </c>
    </row>
    <row r="48" spans="1:2">
      <c r="A48" s="77"/>
    </row>
    <row r="49" spans="1:1">
      <c r="A49" s="77" t="s">
        <v>0</v>
      </c>
    </row>
    <row r="50" spans="1:1">
      <c r="A50" s="77" t="s">
        <v>1</v>
      </c>
    </row>
    <row r="51" spans="1:1">
      <c r="A51" s="77" t="s">
        <v>2</v>
      </c>
    </row>
    <row r="52" spans="1:1">
      <c r="A52" s="77" t="s">
        <v>3</v>
      </c>
    </row>
    <row r="53" spans="1:1">
      <c r="A53" s="77" t="s">
        <v>4</v>
      </c>
    </row>
    <row r="54" spans="1:1">
      <c r="A54" s="77" t="s">
        <v>130</v>
      </c>
    </row>
    <row r="55" spans="1:1">
      <c r="A55" s="77" t="s">
        <v>5</v>
      </c>
    </row>
    <row r="56" spans="1:1">
      <c r="A56" s="77" t="s">
        <v>6</v>
      </c>
    </row>
    <row r="57" spans="1:1">
      <c r="A57" s="77" t="s">
        <v>7</v>
      </c>
    </row>
    <row r="58" spans="1:1">
      <c r="A58" s="77" t="s">
        <v>8</v>
      </c>
    </row>
    <row r="59" spans="1:1">
      <c r="A59" s="77" t="s">
        <v>9</v>
      </c>
    </row>
    <row r="60" spans="1:1">
      <c r="A60" s="77" t="s">
        <v>10</v>
      </c>
    </row>
    <row r="61" spans="1:1">
      <c r="A61" s="77" t="s">
        <v>11</v>
      </c>
    </row>
    <row r="62" spans="1:1">
      <c r="A62" s="77" t="s">
        <v>12</v>
      </c>
    </row>
    <row r="63" spans="1:1">
      <c r="A63" s="77" t="s">
        <v>13</v>
      </c>
    </row>
    <row r="64" spans="1:1">
      <c r="A64" s="77" t="s">
        <v>14</v>
      </c>
    </row>
    <row r="85" spans="1:2">
      <c r="A85" s="1"/>
      <c r="B85" s="1"/>
    </row>
    <row r="86" spans="1:2">
      <c r="A86" s="1"/>
      <c r="B86" s="1"/>
    </row>
    <row r="87" spans="1:2">
      <c r="A87" s="1"/>
      <c r="B87" s="1"/>
    </row>
    <row r="88" spans="1:2">
      <c r="A88" s="1"/>
      <c r="B88" s="1"/>
    </row>
    <row r="89" spans="1:2">
      <c r="A89" s="1"/>
      <c r="B89" s="1"/>
    </row>
    <row r="90" spans="1:2">
      <c r="A90" s="1"/>
      <c r="B90" s="1"/>
    </row>
  </sheetData>
  <phoneticPr fontId="2"/>
  <pageMargins left="0.78700000000000003" right="0.78700000000000003" top="0.98399999999999999" bottom="0.98399999999999999" header="0.51200000000000001" footer="0.5120000000000000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B45"/>
  <sheetViews>
    <sheetView workbookViewId="0"/>
  </sheetViews>
  <sheetFormatPr defaultRowHeight="14.4"/>
  <cols>
    <col min="1" max="1" width="60.5" bestFit="1" customWidth="1"/>
    <col min="2" max="2" width="3" customWidth="1"/>
    <col min="3" max="3" width="46.69921875" customWidth="1"/>
  </cols>
  <sheetData>
    <row r="2" spans="1:1" ht="18" customHeight="1">
      <c r="A2" s="85" t="s">
        <v>15</v>
      </c>
    </row>
    <row r="3" spans="1:1" ht="18" customHeight="1">
      <c r="A3" s="86" t="s">
        <v>32</v>
      </c>
    </row>
    <row r="4" spans="1:1" ht="18" customHeight="1">
      <c r="A4" s="86"/>
    </row>
    <row r="5" spans="1:1" ht="18" customHeight="1">
      <c r="A5" s="87" t="s">
        <v>16</v>
      </c>
    </row>
    <row r="6" spans="1:1" ht="18" customHeight="1">
      <c r="A6" s="87" t="s">
        <v>17</v>
      </c>
    </row>
    <row r="7" spans="1:1" ht="18" customHeight="1">
      <c r="A7" s="87" t="s">
        <v>18</v>
      </c>
    </row>
    <row r="8" spans="1:1" ht="18" customHeight="1">
      <c r="A8" s="87" t="s">
        <v>19</v>
      </c>
    </row>
    <row r="9" spans="1:1" ht="18" customHeight="1">
      <c r="A9" s="87" t="s">
        <v>20</v>
      </c>
    </row>
    <row r="10" spans="1:1" ht="18" customHeight="1">
      <c r="A10" s="87" t="s">
        <v>21</v>
      </c>
    </row>
    <row r="11" spans="1:1" ht="18" customHeight="1">
      <c r="A11" s="87" t="s">
        <v>22</v>
      </c>
    </row>
    <row r="12" spans="1:1" ht="18" customHeight="1">
      <c r="A12" s="87" t="s">
        <v>23</v>
      </c>
    </row>
    <row r="13" spans="1:1" ht="18" customHeight="1">
      <c r="A13" s="87" t="s">
        <v>24</v>
      </c>
    </row>
    <row r="14" spans="1:1" ht="18" customHeight="1">
      <c r="A14" s="87" t="s">
        <v>25</v>
      </c>
    </row>
    <row r="15" spans="1:1" ht="18" customHeight="1">
      <c r="A15" s="87" t="s">
        <v>26</v>
      </c>
    </row>
    <row r="16" spans="1:1" ht="18" customHeight="1">
      <c r="A16" s="87" t="s">
        <v>27</v>
      </c>
    </row>
    <row r="17" spans="1:1" ht="18" customHeight="1">
      <c r="A17" s="87" t="s">
        <v>28</v>
      </c>
    </row>
    <row r="18" spans="1:1" ht="18" customHeight="1">
      <c r="A18" s="87" t="s">
        <v>29</v>
      </c>
    </row>
    <row r="19" spans="1:1" ht="18" customHeight="1">
      <c r="A19" s="87" t="s">
        <v>30</v>
      </c>
    </row>
    <row r="20" spans="1:1" ht="18" customHeight="1">
      <c r="A20" s="87" t="s">
        <v>31</v>
      </c>
    </row>
    <row r="40" spans="1:2">
      <c r="A40" s="1"/>
      <c r="B40" s="1"/>
    </row>
    <row r="41" spans="1:2">
      <c r="A41" s="1"/>
      <c r="B41" s="1"/>
    </row>
    <row r="42" spans="1:2">
      <c r="A42" s="1"/>
      <c r="B42" s="1"/>
    </row>
    <row r="43" spans="1:2">
      <c r="A43" s="1"/>
      <c r="B43" s="1"/>
    </row>
    <row r="44" spans="1:2">
      <c r="A44" s="1"/>
      <c r="B44" s="1"/>
    </row>
    <row r="45" spans="1:2">
      <c r="A45" s="1"/>
      <c r="B45" s="1"/>
    </row>
  </sheetData>
  <phoneticPr fontId="2"/>
  <pageMargins left="0.78700000000000003" right="0.78700000000000003" top="0.98399999999999999" bottom="0.98399999999999999" header="0.51200000000000001" footer="0.51200000000000001"/>
  <pageSetup paperSize="9" orientation="portrait" verticalDpi="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10"/>
  <sheetViews>
    <sheetView workbookViewId="0">
      <selection activeCell="C15" sqref="C15"/>
    </sheetView>
  </sheetViews>
  <sheetFormatPr defaultRowHeight="14.4"/>
  <cols>
    <col min="1" max="1" width="45.59765625" customWidth="1"/>
    <col min="2" max="2" width="44.59765625" customWidth="1"/>
  </cols>
  <sheetData>
    <row r="1" spans="1:2">
      <c r="A1" t="s">
        <v>34</v>
      </c>
    </row>
    <row r="2" spans="1:2">
      <c r="A2" t="s">
        <v>35</v>
      </c>
      <c r="B2" t="s">
        <v>35</v>
      </c>
    </row>
    <row r="3" spans="1:2">
      <c r="A3" t="s">
        <v>36</v>
      </c>
      <c r="B3" t="s">
        <v>33</v>
      </c>
    </row>
    <row r="4" spans="1:2">
      <c r="A4" t="s">
        <v>163</v>
      </c>
      <c r="B4" t="s">
        <v>167</v>
      </c>
    </row>
    <row r="5" spans="1:2">
      <c r="A5" t="s">
        <v>37</v>
      </c>
    </row>
    <row r="6" spans="1:2">
      <c r="A6" t="s">
        <v>164</v>
      </c>
    </row>
    <row r="7" spans="1:2">
      <c r="A7" t="s">
        <v>38</v>
      </c>
    </row>
    <row r="8" spans="1:2">
      <c r="A8" t="s">
        <v>165</v>
      </c>
    </row>
    <row r="9" spans="1:2">
      <c r="A9" t="s">
        <v>39</v>
      </c>
    </row>
    <row r="10" spans="1:2">
      <c r="A10" t="s">
        <v>166</v>
      </c>
    </row>
  </sheetData>
  <phoneticPr fontId="2"/>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A17"/>
  <sheetViews>
    <sheetView workbookViewId="0">
      <selection activeCell="E17" sqref="E17"/>
    </sheetView>
  </sheetViews>
  <sheetFormatPr defaultRowHeight="14.4"/>
  <cols>
    <col min="1" max="1" width="41.19921875" customWidth="1"/>
  </cols>
  <sheetData>
    <row r="2" spans="1:1" ht="16.5" customHeight="1">
      <c r="A2" s="131" t="s">
        <v>147</v>
      </c>
    </row>
    <row r="3" spans="1:1" ht="16.5" customHeight="1">
      <c r="A3" s="131" t="s">
        <v>148</v>
      </c>
    </row>
    <row r="4" spans="1:1" ht="16.5" customHeight="1">
      <c r="A4" s="131" t="s">
        <v>149</v>
      </c>
    </row>
    <row r="5" spans="1:1" ht="16.5" customHeight="1">
      <c r="A5" s="131" t="s">
        <v>150</v>
      </c>
    </row>
    <row r="6" spans="1:1" ht="16.5" customHeight="1">
      <c r="A6" s="131" t="s">
        <v>151</v>
      </c>
    </row>
    <row r="7" spans="1:1" ht="16.5" customHeight="1">
      <c r="A7" s="131" t="s">
        <v>152</v>
      </c>
    </row>
    <row r="8" spans="1:1" ht="16.5" customHeight="1">
      <c r="A8" s="131" t="s">
        <v>153</v>
      </c>
    </row>
    <row r="9" spans="1:1" ht="16.5" customHeight="1">
      <c r="A9" s="131" t="s">
        <v>154</v>
      </c>
    </row>
    <row r="10" spans="1:1" ht="16.5" customHeight="1">
      <c r="A10" s="131" t="s">
        <v>155</v>
      </c>
    </row>
    <row r="11" spans="1:1" ht="16.5" customHeight="1">
      <c r="A11" s="131" t="s">
        <v>156</v>
      </c>
    </row>
    <row r="12" spans="1:1" ht="16.5" customHeight="1">
      <c r="A12" s="131" t="s">
        <v>157</v>
      </c>
    </row>
    <row r="13" spans="1:1" ht="16.5" customHeight="1">
      <c r="A13" s="132" t="s">
        <v>162</v>
      </c>
    </row>
    <row r="14" spans="1:1" ht="16.5" customHeight="1">
      <c r="A14" s="131" t="s">
        <v>158</v>
      </c>
    </row>
    <row r="15" spans="1:1" ht="16.5" customHeight="1">
      <c r="A15" s="131" t="s">
        <v>159</v>
      </c>
    </row>
    <row r="16" spans="1:1" ht="16.5" customHeight="1">
      <c r="A16" s="131" t="s">
        <v>160</v>
      </c>
    </row>
    <row r="17" spans="1:1" ht="16.5" customHeight="1">
      <c r="A17" s="131" t="s">
        <v>161</v>
      </c>
    </row>
  </sheetData>
  <phoneticPr fontId="2"/>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G82"/>
  <sheetViews>
    <sheetView showGridLines="0" zoomScaleNormal="100" zoomScaleSheetLayoutView="100" workbookViewId="0">
      <selection sqref="A1:B1"/>
    </sheetView>
  </sheetViews>
  <sheetFormatPr defaultColWidth="9" defaultRowHeight="14.4"/>
  <cols>
    <col min="1" max="1" width="22.59765625" style="28" customWidth="1"/>
    <col min="2" max="5" width="22.59765625" customWidth="1"/>
  </cols>
  <sheetData>
    <row r="1" spans="1:5" ht="15" thickBot="1">
      <c r="A1" s="263" t="s">
        <v>108</v>
      </c>
      <c r="B1" s="263"/>
      <c r="C1" s="1"/>
      <c r="D1" s="1"/>
      <c r="E1" s="1"/>
    </row>
    <row r="2" spans="1:5">
      <c r="A2" s="264" t="s">
        <v>266</v>
      </c>
      <c r="B2" s="265"/>
      <c r="C2" s="265"/>
      <c r="D2" s="265"/>
      <c r="E2" s="266"/>
    </row>
    <row r="3" spans="1:5">
      <c r="A3" s="13" t="s">
        <v>58</v>
      </c>
      <c r="B3" s="267" t="s">
        <v>55</v>
      </c>
      <c r="C3" s="268"/>
      <c r="D3" s="268"/>
      <c r="E3" s="269"/>
    </row>
    <row r="4" spans="1:5">
      <c r="A4" s="123"/>
      <c r="B4" s="258" t="s">
        <v>103</v>
      </c>
      <c r="C4" s="258"/>
      <c r="D4" s="258"/>
      <c r="E4" s="259"/>
    </row>
    <row r="5" spans="1:5">
      <c r="A5" s="124"/>
      <c r="B5" s="248"/>
      <c r="C5" s="248"/>
      <c r="D5" s="248"/>
      <c r="E5" s="249"/>
    </row>
    <row r="6" spans="1:5">
      <c r="A6" s="124"/>
      <c r="B6" s="248" t="s">
        <v>201</v>
      </c>
      <c r="C6" s="248"/>
      <c r="D6" s="248"/>
      <c r="E6" s="249"/>
    </row>
    <row r="7" spans="1:5">
      <c r="A7" s="124"/>
      <c r="B7" s="248"/>
      <c r="C7" s="248"/>
      <c r="D7" s="248"/>
      <c r="E7" s="249"/>
    </row>
    <row r="8" spans="1:5">
      <c r="A8" s="124"/>
      <c r="B8" s="270" t="s">
        <v>270</v>
      </c>
      <c r="C8" s="271"/>
      <c r="D8" s="271"/>
      <c r="E8" s="272"/>
    </row>
    <row r="9" spans="1:5">
      <c r="A9" s="124"/>
      <c r="B9" s="270"/>
      <c r="C9" s="271"/>
      <c r="D9" s="271"/>
      <c r="E9" s="272"/>
    </row>
    <row r="10" spans="1:5">
      <c r="A10" s="124"/>
      <c r="B10" s="270" t="s">
        <v>271</v>
      </c>
      <c r="C10" s="271"/>
      <c r="D10" s="271"/>
      <c r="E10" s="272"/>
    </row>
    <row r="11" spans="1:5">
      <c r="A11" s="124"/>
      <c r="B11" s="270"/>
      <c r="C11" s="271"/>
      <c r="D11" s="271"/>
      <c r="E11" s="272"/>
    </row>
    <row r="12" spans="1:5">
      <c r="A12" s="124"/>
      <c r="B12" s="248" t="s">
        <v>202</v>
      </c>
      <c r="C12" s="248"/>
      <c r="D12" s="248"/>
      <c r="E12" s="249"/>
    </row>
    <row r="13" spans="1:5">
      <c r="A13" s="124"/>
      <c r="B13" s="248"/>
      <c r="C13" s="248"/>
      <c r="D13" s="248"/>
      <c r="E13" s="249"/>
    </row>
    <row r="14" spans="1:5">
      <c r="A14" s="124"/>
      <c r="B14" s="248" t="s">
        <v>203</v>
      </c>
      <c r="C14" s="248"/>
      <c r="D14" s="248"/>
      <c r="E14" s="249"/>
    </row>
    <row r="15" spans="1:5">
      <c r="A15" s="124"/>
      <c r="B15" s="248"/>
      <c r="C15" s="248"/>
      <c r="D15" s="248"/>
      <c r="E15" s="249"/>
    </row>
    <row r="16" spans="1:5">
      <c r="A16" s="124"/>
      <c r="B16" s="248" t="s">
        <v>204</v>
      </c>
      <c r="C16" s="248"/>
      <c r="D16" s="248"/>
      <c r="E16" s="249"/>
    </row>
    <row r="17" spans="1:7">
      <c r="A17" s="124"/>
      <c r="B17" s="248"/>
      <c r="C17" s="248"/>
      <c r="D17" s="248"/>
      <c r="E17" s="249"/>
    </row>
    <row r="18" spans="1:7">
      <c r="A18" s="124"/>
      <c r="B18" s="248" t="s">
        <v>205</v>
      </c>
      <c r="C18" s="248"/>
      <c r="D18" s="248"/>
      <c r="E18" s="249"/>
    </row>
    <row r="19" spans="1:7">
      <c r="A19" s="124"/>
      <c r="B19" s="248"/>
      <c r="C19" s="248"/>
      <c r="D19" s="248"/>
      <c r="E19" s="249"/>
    </row>
    <row r="20" spans="1:7">
      <c r="A20" s="124"/>
      <c r="B20" s="248" t="s">
        <v>206</v>
      </c>
      <c r="C20" s="248"/>
      <c r="D20" s="248"/>
      <c r="E20" s="249"/>
    </row>
    <row r="21" spans="1:7">
      <c r="A21" s="124"/>
      <c r="B21" s="248"/>
      <c r="C21" s="248"/>
      <c r="D21" s="248"/>
      <c r="E21" s="249"/>
    </row>
    <row r="22" spans="1:7">
      <c r="A22" s="124"/>
      <c r="B22" s="248" t="s">
        <v>207</v>
      </c>
      <c r="C22" s="248"/>
      <c r="D22" s="248"/>
      <c r="E22" s="249"/>
    </row>
    <row r="23" spans="1:7">
      <c r="A23" s="124"/>
      <c r="B23" s="248" t="s">
        <v>208</v>
      </c>
      <c r="C23" s="248"/>
      <c r="D23" s="248"/>
      <c r="E23" s="249"/>
    </row>
    <row r="24" spans="1:7">
      <c r="A24" s="124"/>
      <c r="B24" s="248"/>
      <c r="C24" s="248"/>
      <c r="D24" s="248"/>
      <c r="E24" s="249"/>
    </row>
    <row r="25" spans="1:7">
      <c r="A25" s="124"/>
      <c r="B25" s="248"/>
      <c r="C25" s="248"/>
      <c r="D25" s="248"/>
      <c r="E25" s="249"/>
    </row>
    <row r="26" spans="1:7" ht="15" thickBot="1">
      <c r="A26" s="125"/>
      <c r="B26" s="246"/>
      <c r="C26" s="246"/>
      <c r="D26" s="246"/>
      <c r="E26" s="247"/>
    </row>
    <row r="27" spans="1:7" ht="7.5" customHeight="1" thickBot="1">
      <c r="A27" s="21"/>
      <c r="B27" s="250"/>
      <c r="C27" s="251"/>
      <c r="D27" s="251"/>
      <c r="E27" s="251"/>
      <c r="G27" s="24"/>
    </row>
    <row r="28" spans="1:7">
      <c r="A28" s="252" t="s">
        <v>273</v>
      </c>
      <c r="B28" s="253"/>
      <c r="C28" s="253"/>
      <c r="D28" s="253"/>
      <c r="E28" s="254"/>
    </row>
    <row r="29" spans="1:7">
      <c r="A29" s="129" t="s">
        <v>58</v>
      </c>
      <c r="B29" s="260" t="s">
        <v>55</v>
      </c>
      <c r="C29" s="261"/>
      <c r="D29" s="261"/>
      <c r="E29" s="262"/>
    </row>
    <row r="30" spans="1:7">
      <c r="A30" s="126"/>
      <c r="B30" s="258" t="s">
        <v>274</v>
      </c>
      <c r="C30" s="258"/>
      <c r="D30" s="258"/>
      <c r="E30" s="259"/>
    </row>
    <row r="31" spans="1:7">
      <c r="A31" s="127"/>
      <c r="B31" s="248"/>
      <c r="C31" s="248"/>
      <c r="D31" s="248"/>
      <c r="E31" s="249"/>
    </row>
    <row r="32" spans="1:7">
      <c r="A32" s="127"/>
      <c r="B32" s="248"/>
      <c r="C32" s="248"/>
      <c r="D32" s="248"/>
      <c r="E32" s="249"/>
    </row>
    <row r="33" spans="1:5">
      <c r="A33" s="127"/>
      <c r="B33" s="248"/>
      <c r="C33" s="248"/>
      <c r="D33" s="248"/>
      <c r="E33" s="249"/>
    </row>
    <row r="34" spans="1:5">
      <c r="A34" s="127"/>
      <c r="B34" s="248"/>
      <c r="C34" s="248"/>
      <c r="D34" s="248"/>
      <c r="E34" s="249"/>
    </row>
    <row r="35" spans="1:5">
      <c r="A35" s="127"/>
      <c r="B35" s="248"/>
      <c r="C35" s="248"/>
      <c r="D35" s="248"/>
      <c r="E35" s="249"/>
    </row>
    <row r="36" spans="1:5">
      <c r="A36" s="127"/>
      <c r="B36" s="248"/>
      <c r="C36" s="248"/>
      <c r="D36" s="248"/>
      <c r="E36" s="249"/>
    </row>
    <row r="37" spans="1:5">
      <c r="A37" s="127"/>
      <c r="B37" s="248"/>
      <c r="C37" s="248"/>
      <c r="D37" s="248"/>
      <c r="E37" s="249"/>
    </row>
    <row r="38" spans="1:5">
      <c r="A38" s="127"/>
      <c r="B38" s="248"/>
      <c r="C38" s="248"/>
      <c r="D38" s="248"/>
      <c r="E38" s="249"/>
    </row>
    <row r="39" spans="1:5">
      <c r="A39" s="127"/>
      <c r="B39" s="248"/>
      <c r="C39" s="248"/>
      <c r="D39" s="248"/>
      <c r="E39" s="249"/>
    </row>
    <row r="40" spans="1:5">
      <c r="A40" s="127"/>
      <c r="B40" s="248"/>
      <c r="C40" s="248"/>
      <c r="D40" s="248"/>
      <c r="E40" s="249"/>
    </row>
    <row r="41" spans="1:5">
      <c r="A41" s="127"/>
      <c r="B41" s="248"/>
      <c r="C41" s="248"/>
      <c r="D41" s="248"/>
      <c r="E41" s="249"/>
    </row>
    <row r="42" spans="1:5">
      <c r="A42" s="127"/>
      <c r="B42" s="248"/>
      <c r="C42" s="248"/>
      <c r="D42" s="248"/>
      <c r="E42" s="249"/>
    </row>
    <row r="43" spans="1:5">
      <c r="A43" s="127"/>
      <c r="B43" s="248"/>
      <c r="C43" s="248"/>
      <c r="D43" s="248"/>
      <c r="E43" s="249"/>
    </row>
    <row r="44" spans="1:5">
      <c r="A44" s="127"/>
      <c r="B44" s="248"/>
      <c r="C44" s="248"/>
      <c r="D44" s="248"/>
      <c r="E44" s="249"/>
    </row>
    <row r="45" spans="1:5">
      <c r="A45" s="127"/>
      <c r="B45" s="248"/>
      <c r="C45" s="248"/>
      <c r="D45" s="248"/>
      <c r="E45" s="249"/>
    </row>
    <row r="46" spans="1:5">
      <c r="A46" s="127"/>
      <c r="B46" s="248"/>
      <c r="C46" s="248"/>
      <c r="D46" s="248"/>
      <c r="E46" s="249"/>
    </row>
    <row r="47" spans="1:5">
      <c r="A47" s="127"/>
      <c r="B47" s="248"/>
      <c r="C47" s="248"/>
      <c r="D47" s="248"/>
      <c r="E47" s="249"/>
    </row>
    <row r="48" spans="1:5">
      <c r="A48" s="127"/>
      <c r="B48" s="248"/>
      <c r="C48" s="248"/>
      <c r="D48" s="248"/>
      <c r="E48" s="249"/>
    </row>
    <row r="49" spans="1:5">
      <c r="A49" s="127"/>
      <c r="B49" s="248"/>
      <c r="C49" s="248"/>
      <c r="D49" s="248"/>
      <c r="E49" s="249"/>
    </row>
    <row r="50" spans="1:5">
      <c r="A50" s="127"/>
      <c r="B50" s="248"/>
      <c r="C50" s="248"/>
      <c r="D50" s="248"/>
      <c r="E50" s="249"/>
    </row>
    <row r="51" spans="1:5">
      <c r="A51" s="127"/>
      <c r="B51" s="248"/>
      <c r="C51" s="248"/>
      <c r="D51" s="248"/>
      <c r="E51" s="249"/>
    </row>
    <row r="52" spans="1:5">
      <c r="A52" s="127"/>
      <c r="B52" s="248"/>
      <c r="C52" s="248"/>
      <c r="D52" s="248"/>
      <c r="E52" s="249"/>
    </row>
    <row r="53" spans="1:5">
      <c r="A53" s="127"/>
      <c r="B53" s="248"/>
      <c r="C53" s="248"/>
      <c r="D53" s="248"/>
      <c r="E53" s="249"/>
    </row>
    <row r="54" spans="1:5">
      <c r="A54" s="127"/>
      <c r="B54" s="248"/>
      <c r="C54" s="248"/>
      <c r="D54" s="248"/>
      <c r="E54" s="249"/>
    </row>
    <row r="55" spans="1:5">
      <c r="A55" s="127"/>
      <c r="B55" s="248"/>
      <c r="C55" s="248"/>
      <c r="D55" s="248"/>
      <c r="E55" s="249"/>
    </row>
    <row r="56" spans="1:5">
      <c r="A56" s="127"/>
      <c r="B56" s="248"/>
      <c r="C56" s="248"/>
      <c r="D56" s="248"/>
      <c r="E56" s="249"/>
    </row>
    <row r="57" spans="1:5" ht="4.5" customHeight="1">
      <c r="A57" s="127"/>
      <c r="B57" s="248"/>
      <c r="C57" s="248"/>
      <c r="D57" s="248"/>
      <c r="E57" s="249"/>
    </row>
    <row r="58" spans="1:5" ht="4.5" customHeight="1">
      <c r="A58" s="127"/>
      <c r="B58" s="248"/>
      <c r="C58" s="248"/>
      <c r="D58" s="248"/>
      <c r="E58" s="249"/>
    </row>
    <row r="59" spans="1:5" ht="4.5" customHeight="1" thickBot="1">
      <c r="A59" s="128"/>
      <c r="B59" s="246"/>
      <c r="C59" s="246"/>
      <c r="D59" s="246"/>
      <c r="E59" s="247"/>
    </row>
    <row r="60" spans="1:5" ht="7.5" customHeight="1" thickBot="1">
      <c r="A60" s="21"/>
      <c r="B60" s="250"/>
      <c r="C60" s="251"/>
      <c r="D60" s="251"/>
      <c r="E60" s="251"/>
    </row>
    <row r="61" spans="1:5">
      <c r="A61" s="252" t="s">
        <v>209</v>
      </c>
      <c r="B61" s="253"/>
      <c r="C61" s="253"/>
      <c r="D61" s="253"/>
      <c r="E61" s="254"/>
    </row>
    <row r="62" spans="1:5">
      <c r="A62" s="129" t="s">
        <v>58</v>
      </c>
      <c r="B62" s="255" t="s">
        <v>55</v>
      </c>
      <c r="C62" s="256"/>
      <c r="D62" s="256"/>
      <c r="E62" s="257"/>
    </row>
    <row r="63" spans="1:5">
      <c r="A63" s="123"/>
      <c r="B63" s="258" t="s">
        <v>210</v>
      </c>
      <c r="C63" s="258"/>
      <c r="D63" s="258"/>
      <c r="E63" s="259"/>
    </row>
    <row r="64" spans="1:5">
      <c r="A64" s="124"/>
      <c r="B64" s="248"/>
      <c r="C64" s="248"/>
      <c r="D64" s="248"/>
      <c r="E64" s="249"/>
    </row>
    <row r="65" spans="1:5">
      <c r="A65" s="124"/>
      <c r="B65" s="248"/>
      <c r="C65" s="248"/>
      <c r="D65" s="248"/>
      <c r="E65" s="249"/>
    </row>
    <row r="66" spans="1:5">
      <c r="A66" s="124"/>
      <c r="B66" s="248"/>
      <c r="C66" s="248"/>
      <c r="D66" s="248"/>
      <c r="E66" s="249"/>
    </row>
    <row r="67" spans="1:5">
      <c r="A67" s="124"/>
      <c r="B67" s="248"/>
      <c r="C67" s="248"/>
      <c r="D67" s="248"/>
      <c r="E67" s="249"/>
    </row>
    <row r="68" spans="1:5">
      <c r="A68" s="124"/>
      <c r="B68" s="248"/>
      <c r="C68" s="248"/>
      <c r="D68" s="248"/>
      <c r="E68" s="249"/>
    </row>
    <row r="69" spans="1:5">
      <c r="A69" s="124"/>
      <c r="B69" s="248"/>
      <c r="C69" s="248"/>
      <c r="D69" s="248"/>
      <c r="E69" s="249"/>
    </row>
    <row r="70" spans="1:5">
      <c r="A70" s="124"/>
      <c r="B70" s="248"/>
      <c r="C70" s="248"/>
      <c r="D70" s="248"/>
      <c r="E70" s="249"/>
    </row>
    <row r="71" spans="1:5">
      <c r="A71" s="124"/>
      <c r="B71" s="248"/>
      <c r="C71" s="248"/>
      <c r="D71" s="248"/>
      <c r="E71" s="249"/>
    </row>
    <row r="72" spans="1:5">
      <c r="A72" s="124"/>
      <c r="B72" s="248"/>
      <c r="C72" s="248"/>
      <c r="D72" s="248"/>
      <c r="E72" s="249"/>
    </row>
    <row r="73" spans="1:5">
      <c r="A73" s="124"/>
      <c r="B73" s="248"/>
      <c r="C73" s="248"/>
      <c r="D73" s="248"/>
      <c r="E73" s="249"/>
    </row>
    <row r="74" spans="1:5">
      <c r="A74" s="124"/>
      <c r="B74" s="248"/>
      <c r="C74" s="248"/>
      <c r="D74" s="248"/>
      <c r="E74" s="249"/>
    </row>
    <row r="75" spans="1:5">
      <c r="A75" s="124"/>
      <c r="B75" s="248"/>
      <c r="C75" s="248"/>
      <c r="D75" s="248"/>
      <c r="E75" s="249"/>
    </row>
    <row r="76" spans="1:5">
      <c r="A76" s="124"/>
      <c r="B76" s="248"/>
      <c r="C76" s="248"/>
      <c r="D76" s="248"/>
      <c r="E76" s="249"/>
    </row>
    <row r="77" spans="1:5">
      <c r="A77" s="124"/>
      <c r="B77" s="248"/>
      <c r="C77" s="248"/>
      <c r="D77" s="248"/>
      <c r="E77" s="249"/>
    </row>
    <row r="78" spans="1:5">
      <c r="A78" s="124"/>
      <c r="B78" s="248"/>
      <c r="C78" s="248"/>
      <c r="D78" s="248"/>
      <c r="E78" s="249"/>
    </row>
    <row r="79" spans="1:5">
      <c r="A79" s="124"/>
      <c r="B79" s="248"/>
      <c r="C79" s="248"/>
      <c r="D79" s="248"/>
      <c r="E79" s="249"/>
    </row>
    <row r="80" spans="1:5" ht="5.25" customHeight="1">
      <c r="A80" s="124"/>
      <c r="B80" s="248"/>
      <c r="C80" s="248"/>
      <c r="D80" s="248"/>
      <c r="E80" s="249"/>
    </row>
    <row r="81" spans="1:5" ht="5.25" customHeight="1">
      <c r="A81" s="124"/>
      <c r="B81" s="248"/>
      <c r="C81" s="248"/>
      <c r="D81" s="248"/>
      <c r="E81" s="249"/>
    </row>
    <row r="82" spans="1:5" ht="5.25" customHeight="1" thickBot="1">
      <c r="A82" s="125"/>
      <c r="B82" s="246"/>
      <c r="C82" s="246"/>
      <c r="D82" s="246"/>
      <c r="E82" s="247"/>
    </row>
  </sheetData>
  <sheetProtection sheet="1" formatCells="0" formatRows="0"/>
  <mergeCells count="82">
    <mergeCell ref="B16:E16"/>
    <mergeCell ref="A1:B1"/>
    <mergeCell ref="A2:E2"/>
    <mergeCell ref="B3:E3"/>
    <mergeCell ref="B4:E4"/>
    <mergeCell ref="B5:E5"/>
    <mergeCell ref="B6:E6"/>
    <mergeCell ref="B7:E7"/>
    <mergeCell ref="B12:E12"/>
    <mergeCell ref="B13:E13"/>
    <mergeCell ref="B14:E14"/>
    <mergeCell ref="B15:E15"/>
    <mergeCell ref="B8:E8"/>
    <mergeCell ref="B9:E9"/>
    <mergeCell ref="B10:E10"/>
    <mergeCell ref="B11:E11"/>
    <mergeCell ref="B17:E17"/>
    <mergeCell ref="B18:E18"/>
    <mergeCell ref="B19:E19"/>
    <mergeCell ref="B20:E20"/>
    <mergeCell ref="B21:E21"/>
    <mergeCell ref="B22:E22"/>
    <mergeCell ref="B23:E23"/>
    <mergeCell ref="B24:E24"/>
    <mergeCell ref="B34:E34"/>
    <mergeCell ref="B25:E25"/>
    <mergeCell ref="B26:E26"/>
    <mergeCell ref="B27:E27"/>
    <mergeCell ref="A28:E28"/>
    <mergeCell ref="B29:E29"/>
    <mergeCell ref="B30:E30"/>
    <mergeCell ref="B31:E31"/>
    <mergeCell ref="B32:E32"/>
    <mergeCell ref="B33:E33"/>
    <mergeCell ref="B46:E46"/>
    <mergeCell ref="B35:E35"/>
    <mergeCell ref="B36:E36"/>
    <mergeCell ref="B37:E37"/>
    <mergeCell ref="B38:E38"/>
    <mergeCell ref="B39:E39"/>
    <mergeCell ref="B40:E40"/>
    <mergeCell ref="B41:E41"/>
    <mergeCell ref="B42:E42"/>
    <mergeCell ref="B43:E43"/>
    <mergeCell ref="B44:E44"/>
    <mergeCell ref="B45:E45"/>
    <mergeCell ref="B58:E58"/>
    <mergeCell ref="B47:E47"/>
    <mergeCell ref="B48:E48"/>
    <mergeCell ref="B49:E49"/>
    <mergeCell ref="B50:E50"/>
    <mergeCell ref="B51:E51"/>
    <mergeCell ref="B52:E52"/>
    <mergeCell ref="B53:E53"/>
    <mergeCell ref="B54:E54"/>
    <mergeCell ref="B55:E55"/>
    <mergeCell ref="B56:E56"/>
    <mergeCell ref="B57:E57"/>
    <mergeCell ref="B70:E70"/>
    <mergeCell ref="B59:E59"/>
    <mergeCell ref="B60:E60"/>
    <mergeCell ref="A61:E61"/>
    <mergeCell ref="B62:E62"/>
    <mergeCell ref="B63:E63"/>
    <mergeCell ref="B64:E64"/>
    <mergeCell ref="B65:E65"/>
    <mergeCell ref="B66:E66"/>
    <mergeCell ref="B67:E67"/>
    <mergeCell ref="B68:E68"/>
    <mergeCell ref="B69:E69"/>
    <mergeCell ref="B82:E82"/>
    <mergeCell ref="B71:E71"/>
    <mergeCell ref="B72:E72"/>
    <mergeCell ref="B73:E73"/>
    <mergeCell ref="B74:E74"/>
    <mergeCell ref="B75:E75"/>
    <mergeCell ref="B76:E76"/>
    <mergeCell ref="B77:E77"/>
    <mergeCell ref="B78:E78"/>
    <mergeCell ref="B79:E79"/>
    <mergeCell ref="B80:E80"/>
    <mergeCell ref="B81:E81"/>
  </mergeCells>
  <phoneticPr fontId="2"/>
  <pageMargins left="0.78740157480314965" right="0.78740157480314965" top="0.78740157480314965" bottom="0.78740157480314965" header="0.51181102362204722" footer="0.51181102362204722"/>
  <pageSetup paperSize="9" scale="70" fitToHeight="20" orientation="portrait" horizontalDpi="1200" verticalDpi="1200" r:id="rId1"/>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C22C5F-806F-402A-B71F-5B4200B001C4}">
  <sheetPr>
    <tabColor rgb="FFA7FFFF"/>
    <pageSetUpPr fitToPage="1"/>
  </sheetPr>
  <dimension ref="A1:F34"/>
  <sheetViews>
    <sheetView zoomScaleNormal="100" zoomScaleSheetLayoutView="90" workbookViewId="0">
      <selection activeCell="A2" sqref="A2"/>
    </sheetView>
  </sheetViews>
  <sheetFormatPr defaultColWidth="13" defaultRowHeight="14.4"/>
  <cols>
    <col min="1" max="1" width="6.19921875" style="1" customWidth="1"/>
    <col min="2" max="2" width="36.19921875" style="1" customWidth="1"/>
    <col min="3" max="3" width="46.3984375" style="1" customWidth="1"/>
    <col min="4" max="4" width="67.8984375" style="1" customWidth="1"/>
    <col min="5" max="5" width="1.5" style="1" customWidth="1"/>
    <col min="6" max="6" width="41.796875" style="48" customWidth="1"/>
    <col min="7" max="16384" width="13" style="1"/>
  </cols>
  <sheetData>
    <row r="1" spans="1:6" ht="9" customHeight="1">
      <c r="A1" s="273"/>
      <c r="B1" s="273"/>
      <c r="C1" s="273"/>
      <c r="D1" s="273"/>
    </row>
    <row r="2" spans="1:6" ht="81" customHeight="1" thickBot="1">
      <c r="A2" s="61"/>
      <c r="B2" s="154"/>
      <c r="C2" s="61"/>
      <c r="D2" s="61"/>
    </row>
    <row r="3" spans="1:6" ht="33" customHeight="1" thickBot="1">
      <c r="A3" s="134" t="s">
        <v>59</v>
      </c>
      <c r="B3" s="135" t="s">
        <v>104</v>
      </c>
      <c r="C3" s="149" t="s">
        <v>260</v>
      </c>
      <c r="D3" s="217" t="s">
        <v>172</v>
      </c>
    </row>
    <row r="4" spans="1:6" s="43" customFormat="1" ht="36" customHeight="1" thickBot="1">
      <c r="A4" s="155">
        <v>1</v>
      </c>
      <c r="B4" s="70" t="s">
        <v>109</v>
      </c>
      <c r="C4" s="165"/>
      <c r="D4" s="84"/>
      <c r="F4" s="48"/>
    </row>
    <row r="5" spans="1:6" ht="180.45" customHeight="1">
      <c r="A5" s="218" t="s">
        <v>173</v>
      </c>
      <c r="B5" s="219" t="s">
        <v>265</v>
      </c>
      <c r="C5" s="168" t="s">
        <v>259</v>
      </c>
      <c r="D5" s="220" t="s">
        <v>267</v>
      </c>
    </row>
    <row r="6" spans="1:6" ht="106.05" customHeight="1" thickBot="1">
      <c r="A6" s="221" t="s">
        <v>262</v>
      </c>
      <c r="B6" s="222" t="s">
        <v>263</v>
      </c>
      <c r="C6" s="169" t="s">
        <v>264</v>
      </c>
      <c r="D6" s="223" t="s">
        <v>264</v>
      </c>
    </row>
    <row r="7" spans="1:6" ht="15" customHeight="1">
      <c r="A7" s="182"/>
      <c r="B7" s="170"/>
      <c r="C7" s="171"/>
      <c r="D7" s="171"/>
    </row>
    <row r="8" spans="1:6" ht="15" customHeight="1">
      <c r="A8" s="182"/>
      <c r="B8" s="170"/>
      <c r="C8" s="171"/>
      <c r="D8" s="171"/>
    </row>
    <row r="9" spans="1:6" ht="15" customHeight="1">
      <c r="A9" s="182"/>
      <c r="B9" s="170"/>
      <c r="C9" s="171"/>
      <c r="D9" s="171"/>
    </row>
    <row r="10" spans="1:6" ht="15" customHeight="1">
      <c r="A10" s="182"/>
      <c r="B10" s="170"/>
      <c r="C10" s="171"/>
      <c r="D10" s="171"/>
    </row>
    <row r="11" spans="1:6" ht="15" customHeight="1">
      <c r="A11" s="183"/>
      <c r="B11" s="172"/>
      <c r="C11" s="173"/>
      <c r="D11" s="173"/>
    </row>
    <row r="12" spans="1:6" ht="15" customHeight="1">
      <c r="A12" s="184"/>
      <c r="B12" s="170"/>
      <c r="C12" s="173"/>
      <c r="D12" s="173"/>
    </row>
    <row r="13" spans="1:6" ht="15" customHeight="1">
      <c r="A13" s="184"/>
      <c r="B13" s="174"/>
      <c r="C13" s="173"/>
      <c r="D13" s="173"/>
    </row>
    <row r="14" spans="1:6" ht="15" customHeight="1">
      <c r="A14" s="182"/>
      <c r="B14" s="170"/>
      <c r="C14" s="173"/>
      <c r="D14" s="173"/>
    </row>
    <row r="15" spans="1:6" ht="15" customHeight="1">
      <c r="A15" s="182"/>
      <c r="B15" s="170"/>
      <c r="C15" s="173"/>
      <c r="D15" s="173"/>
    </row>
    <row r="16" spans="1:6" ht="15" customHeight="1">
      <c r="A16" s="184"/>
      <c r="B16" s="175"/>
      <c r="C16" s="173"/>
      <c r="D16" s="173"/>
    </row>
    <row r="17" spans="1:6" s="43" customFormat="1" ht="15" customHeight="1">
      <c r="A17" s="185"/>
      <c r="B17" s="172"/>
      <c r="C17" s="173"/>
      <c r="D17" s="173"/>
      <c r="F17" s="48"/>
    </row>
    <row r="18" spans="1:6" ht="15" customHeight="1">
      <c r="A18" s="184"/>
      <c r="B18" s="170"/>
      <c r="C18" s="173"/>
      <c r="D18" s="173"/>
    </row>
    <row r="19" spans="1:6" ht="15" customHeight="1">
      <c r="A19" s="184"/>
      <c r="B19" s="174"/>
      <c r="C19" s="173"/>
      <c r="D19" s="173"/>
    </row>
    <row r="20" spans="1:6" ht="15" customHeight="1">
      <c r="A20" s="186"/>
      <c r="B20" s="172"/>
      <c r="C20" s="173"/>
      <c r="D20" s="173"/>
    </row>
    <row r="21" spans="1:6" ht="15" customHeight="1">
      <c r="A21" s="187"/>
      <c r="B21" s="170"/>
      <c r="C21" s="173"/>
      <c r="D21" s="173"/>
    </row>
    <row r="22" spans="1:6" ht="15" customHeight="1">
      <c r="A22" s="187"/>
      <c r="B22" s="170"/>
      <c r="C22" s="173"/>
      <c r="D22" s="173"/>
    </row>
    <row r="23" spans="1:6" ht="15" customHeight="1"/>
    <row r="24" spans="1:6" ht="15" customHeight="1">
      <c r="A24" s="20"/>
    </row>
    <row r="25" spans="1:6" ht="15" customHeight="1"/>
    <row r="26" spans="1:6" ht="15" customHeight="1"/>
    <row r="27" spans="1:6" ht="15" customHeight="1"/>
    <row r="28" spans="1:6" ht="15" customHeight="1"/>
    <row r="29" spans="1:6" ht="15" customHeight="1"/>
    <row r="30" spans="1:6" ht="15" customHeight="1"/>
    <row r="31" spans="1:6" ht="15" customHeight="1"/>
    <row r="32" spans="1:6" ht="15" customHeight="1"/>
    <row r="33" ht="15" customHeight="1"/>
    <row r="34" ht="15" customHeight="1"/>
  </sheetData>
  <sheetProtection sheet="1" formatCells="0" formatColumns="0" formatRows="0" sort="0" autoFilter="0"/>
  <mergeCells count="1">
    <mergeCell ref="A1:D1"/>
  </mergeCells>
  <phoneticPr fontId="2"/>
  <dataValidations count="2">
    <dataValidation operator="equal" showInputMessage="1" showErrorMessage="1" sqref="A21:A22 B18:B19 B13 B16 A14:A15 A4:A11" xr:uid="{95594684-E9B0-4C16-8447-35214015C695}"/>
    <dataValidation type="textLength" imeMode="on" operator="greaterThanOrEqual" showErrorMessage="1" sqref="D21:D22 D12:D16 D18:D19 D5 D7:D10" xr:uid="{8328CBCD-C2CE-4349-AA81-5CEF78135D2D}">
      <formula1>0</formula1>
    </dataValidation>
  </dataValidations>
  <printOptions horizontalCentered="1"/>
  <pageMargins left="0.78740157480314965" right="0.78740157480314965" top="0.78740157480314965" bottom="0.78740157480314965" header="0.51181102362204722" footer="0.31496062992125984"/>
  <pageSetup paperSize="9" scale="72" fitToHeight="50" orientation="landscape" r:id="rId1"/>
  <headerFooter alignWithMargins="0">
    <oddHeader>&amp;R&amp;8日本技術者教育認定基準（2012年度～）</oddHeader>
    <oddFooter>&amp;R&amp;8プログラム点検書（実地審査最終面談時）&amp;P/&amp;N</oddFooter>
  </headerFooter>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5" tint="0.39997558519241921"/>
  </sheetPr>
  <dimension ref="A1:D26"/>
  <sheetViews>
    <sheetView showGridLines="0" zoomScaleNormal="100" zoomScaleSheetLayoutView="100" workbookViewId="0">
      <selection activeCell="H3" sqref="H3"/>
    </sheetView>
  </sheetViews>
  <sheetFormatPr defaultColWidth="8.59765625" defaultRowHeight="14.4"/>
  <cols>
    <col min="1" max="1" width="21.5" style="48" customWidth="1"/>
    <col min="2" max="4" width="30.59765625" style="1" customWidth="1"/>
    <col min="5" max="16384" width="8.59765625" style="1"/>
  </cols>
  <sheetData>
    <row r="1" spans="1:4" ht="60" customHeight="1" thickBot="1">
      <c r="A1" s="161" t="s">
        <v>196</v>
      </c>
      <c r="B1" s="379" t="s">
        <v>288</v>
      </c>
      <c r="C1" s="380"/>
      <c r="D1" s="380"/>
    </row>
    <row r="2" spans="1:4" ht="150" customHeight="1">
      <c r="A2" s="295" t="s">
        <v>211</v>
      </c>
      <c r="B2" s="295"/>
      <c r="C2" s="295"/>
      <c r="D2" s="295"/>
    </row>
    <row r="3" spans="1:4" ht="75" customHeight="1">
      <c r="A3" s="296" t="s">
        <v>70</v>
      </c>
      <c r="B3" s="296"/>
      <c r="C3" s="296"/>
      <c r="D3" s="296"/>
    </row>
    <row r="4" spans="1:4" ht="27.3" customHeight="1">
      <c r="A4" s="297" t="s">
        <v>282</v>
      </c>
      <c r="B4" s="297"/>
      <c r="C4" s="297"/>
      <c r="D4" s="297"/>
    </row>
    <row r="5" spans="1:4" ht="112.95" customHeight="1">
      <c r="A5" s="39"/>
      <c r="B5" s="38"/>
    </row>
    <row r="6" spans="1:4" ht="15" thickBot="1"/>
    <row r="7" spans="1:4" s="43" customFormat="1" ht="19.5" customHeight="1">
      <c r="A7" s="42" t="s">
        <v>212</v>
      </c>
      <c r="B7" s="293" t="str">
        <f ca="1">IF(ISBLANK(INDIRECT("基本事項!B4")),"「基本事項」ワークシートでプログラム名を記入してください",INDIRECT("基本事項!B4"))</f>
        <v>「基本事項」ワークシートでプログラム名を記入してください</v>
      </c>
      <c r="C7" s="293"/>
      <c r="D7" s="294"/>
    </row>
    <row r="8" spans="1:4" s="43" customFormat="1" ht="31.5" customHeight="1">
      <c r="A8" s="225" t="s">
        <v>268</v>
      </c>
      <c r="B8" s="291" t="str">
        <f ca="1">IF(ISBLANK(INDIRECT("基本事項!B5")),"「基本事項」ワークシートで高等教育機関名を記入してください",INDIRECT("基本事項!B5"))</f>
        <v>「基本事項」ワークシートで高等教育機関名を記入してください</v>
      </c>
      <c r="C8" s="291"/>
      <c r="D8" s="292"/>
    </row>
    <row r="9" spans="1:4" s="43" customFormat="1" ht="18" customHeight="1">
      <c r="A9" s="44" t="s">
        <v>185</v>
      </c>
      <c r="B9" s="291" t="str">
        <f ca="1">IF(ISBLANK(INDIRECT("基本事項!B7")),"「基本事項」ワークシートで認定種別を記入してください",INDIRECT("基本事項!B7"))</f>
        <v>「基本事項」ワークシートで認定種別を記入してください</v>
      </c>
      <c r="C9" s="291"/>
      <c r="D9" s="292"/>
    </row>
    <row r="10" spans="1:4" s="43" customFormat="1" ht="19.5" customHeight="1">
      <c r="A10" s="44" t="s">
        <v>131</v>
      </c>
      <c r="B10" s="291" t="str">
        <f ca="1">IF(ISBLANK(INDIRECT("基本事項!B8")),"「基本事項」ワークシートで認定分野を記入してください",INDIRECT("基本事項!B8"))</f>
        <v>「基本事項」ワークシートで認定分野を記入してください</v>
      </c>
      <c r="C10" s="291"/>
      <c r="D10" s="292"/>
    </row>
    <row r="11" spans="1:4" s="43" customFormat="1" ht="19.5" customHeight="1">
      <c r="A11" s="44" t="s">
        <v>283</v>
      </c>
      <c r="B11" s="274" t="str">
        <f ca="1">IF(ISBLANK(INDIRECT("基本事項!B32")),"「基本事項」ワークシートで遠隔調査実施日を記入してください",INDIRECT("基本事項!B32"))</f>
        <v>「基本事項」ワークシートで遠隔調査実施日を記入してください</v>
      </c>
      <c r="C11" s="275"/>
      <c r="D11" s="276"/>
    </row>
    <row r="12" spans="1:4" s="43" customFormat="1" ht="19.5" customHeight="1">
      <c r="A12" s="227" t="s">
        <v>284</v>
      </c>
      <c r="B12" s="274" t="str">
        <f ca="1">IF(ISBLANK(INDIRECT("基本事項!B33")),"「基本事項」ワークシートで訪問調査実施日を記入してください",INDIRECT("基本事項!B33"))</f>
        <v>「基本事項」ワークシートで訪問調査実施日を記入してください</v>
      </c>
      <c r="C12" s="275"/>
      <c r="D12" s="276"/>
    </row>
    <row r="13" spans="1:4" s="43" customFormat="1" ht="19.5" customHeight="1">
      <c r="A13" s="227" t="s">
        <v>285</v>
      </c>
      <c r="B13" s="274" t="str">
        <f ca="1">IF(ISBLANK(INDIRECT("基本事項!B35")),"「基本事項」ワークシートで最終面談実施日を記入してください",INDIRECT("基本事項!B35"))</f>
        <v>「基本事項」ワークシートで最終面談実施日を記入してください</v>
      </c>
      <c r="C13" s="275"/>
      <c r="D13" s="276"/>
    </row>
    <row r="14" spans="1:4" s="43" customFormat="1" ht="19.5" customHeight="1" thickBot="1">
      <c r="A14" s="45" t="s">
        <v>132</v>
      </c>
      <c r="B14" s="277" t="str">
        <f ca="1">IF(ISBLANK(INDIRECT("基本事項!C34")),"「基本事項」ワークシートでプログラム点検書（最終面談時）の作成者氏名を記入してください",INDIRECT("基本事項!C34"))</f>
        <v>「基本事項」ワークシートでプログラム点検書（最終面談時）の作成者氏名を記入してください</v>
      </c>
      <c r="C14" s="277"/>
      <c r="D14" s="278"/>
    </row>
    <row r="15" spans="1:4" ht="13.95" customHeight="1">
      <c r="A15" s="49"/>
      <c r="B15" s="40"/>
    </row>
    <row r="16" spans="1:4" ht="19.5" customHeight="1" thickBot="1">
      <c r="A16" s="110" t="s">
        <v>214</v>
      </c>
      <c r="B16" s="40"/>
    </row>
    <row r="17" spans="1:4" ht="18.45" customHeight="1">
      <c r="A17" s="279" t="s">
        <v>215</v>
      </c>
      <c r="B17" s="280"/>
      <c r="C17" s="280"/>
      <c r="D17" s="281"/>
    </row>
    <row r="18" spans="1:4" ht="73.5" customHeight="1">
      <c r="A18" s="288"/>
      <c r="B18" s="289"/>
      <c r="C18" s="289"/>
      <c r="D18" s="290"/>
    </row>
    <row r="19" spans="1:4" ht="19.5" customHeight="1">
      <c r="A19" s="282" t="s">
        <v>216</v>
      </c>
      <c r="B19" s="283"/>
      <c r="C19" s="283"/>
      <c r="D19" s="284"/>
    </row>
    <row r="20" spans="1:4" ht="72" customHeight="1" thickBot="1">
      <c r="A20" s="285"/>
      <c r="B20" s="286"/>
      <c r="C20" s="286"/>
      <c r="D20" s="287"/>
    </row>
    <row r="21" spans="1:4" ht="19.5" customHeight="1"/>
    <row r="22" spans="1:4">
      <c r="A22" s="1" t="s">
        <v>272</v>
      </c>
    </row>
    <row r="23" spans="1:4">
      <c r="A23" s="43" t="s">
        <v>34</v>
      </c>
    </row>
    <row r="26" spans="1:4">
      <c r="A26" s="49"/>
      <c r="B26" s="41"/>
    </row>
  </sheetData>
  <sheetProtection formatCells="0" formatRows="0"/>
  <mergeCells count="16">
    <mergeCell ref="B10:D10"/>
    <mergeCell ref="B1:D1"/>
    <mergeCell ref="B7:D7"/>
    <mergeCell ref="B8:D8"/>
    <mergeCell ref="A2:D2"/>
    <mergeCell ref="A3:D3"/>
    <mergeCell ref="A4:D4"/>
    <mergeCell ref="B9:D9"/>
    <mergeCell ref="B11:D11"/>
    <mergeCell ref="B14:D14"/>
    <mergeCell ref="A17:D17"/>
    <mergeCell ref="A19:D19"/>
    <mergeCell ref="A20:D20"/>
    <mergeCell ref="A18:D18"/>
    <mergeCell ref="B12:D12"/>
    <mergeCell ref="B13:D13"/>
  </mergeCells>
  <phoneticPr fontId="2"/>
  <dataValidations count="3">
    <dataValidation type="list" allowBlank="1" showInputMessage="1" showErrorMessage="1" prompt="学習・教育到達目標とカリキュラムが同一で施設・設備が同等の場合（学年進行に伴うカリキュラム等の軽微な変更・改善を含む）は○を、異なる場合は×を選んでください。" sqref="D16" xr:uid="{00000000-0002-0000-0800-000000000000}">
      <formula1>"（審査チームの確認結果）,① ○,① ×"</formula1>
    </dataValidation>
    <dataValidation type="list" allowBlank="1" showInputMessage="1" showErrorMessage="1" prompt="全員が目標を達成した場合は○を、達成していない修了生がいた場合は×を選んでください。" sqref="D17" xr:uid="{00000000-0002-0000-0800-000001000000}">
      <formula1>"（審査チームの確認結果）,② ○,② ×"</formula1>
    </dataValidation>
    <dataValidation type="list" allowBlank="1" showInputMessage="1" showErrorMessage="1" prompt="2018年度修了生が入学時に学習・教育到達目標の説明が行われたことが確認できる何らかの資料があれば○を、ない場合は×を選んでください。" sqref="D19" xr:uid="{00000000-0002-0000-0800-000002000000}">
      <formula1>"（審査チームの確認結果）,③ ○,③ ×"</formula1>
    </dataValidation>
  </dataValidations>
  <printOptions horizontalCentered="1"/>
  <pageMargins left="0.78740157480314965" right="0.78740157480314965" top="0.78740157480314965" bottom="0.78740157480314965" header="0.51181102362204722" footer="0.51181102362204722"/>
  <pageSetup paperSize="9" scale="70" fitToHeight="50" orientation="portrait" r:id="rId1"/>
  <headerFooter alignWithMargins="0">
    <oddHeader>&amp;R　　　
添付資料－２</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19</vt:i4>
      </vt:variant>
    </vt:vector>
  </HeadingPairs>
  <TitlesOfParts>
    <vt:vector size="36" baseType="lpstr">
      <vt:lpstr>使用法</vt:lpstr>
      <vt:lpstr>基本事項</vt:lpstr>
      <vt:lpstr>分野名</vt:lpstr>
      <vt:lpstr>審査委員会</vt:lpstr>
      <vt:lpstr>前回審査種類</vt:lpstr>
      <vt:lpstr>審査チーム派遣機関</vt:lpstr>
      <vt:lpstr>行動記録</vt:lpstr>
      <vt:lpstr>審査結果と指摘事項の記入例</vt:lpstr>
      <vt:lpstr>(1)プログラム点検書（実地確認最終面談時）</vt:lpstr>
      <vt:lpstr>(1)審査結果と指摘事項</vt:lpstr>
      <vt:lpstr>(2)予備審査報告書Ⅰ</vt:lpstr>
      <vt:lpstr>(2)審査結果と指摘事項</vt:lpstr>
      <vt:lpstr>(3)予備審査報告書Ⅱ</vt:lpstr>
      <vt:lpstr>(3)審査結果と指摘事項</vt:lpstr>
      <vt:lpstr>(4)最終予備審査報告書</vt:lpstr>
      <vt:lpstr>(4)審査結果と指摘事項</vt:lpstr>
      <vt:lpstr>Sheet1</vt:lpstr>
      <vt:lpstr>'(1)プログラム点検書（実地確認最終面談時）'!Print_Area</vt:lpstr>
      <vt:lpstr>'(1)審査結果と指摘事項'!Print_Area</vt:lpstr>
      <vt:lpstr>'(2)審査結果と指摘事項'!Print_Area</vt:lpstr>
      <vt:lpstr>'(2)予備審査報告書Ⅰ'!Print_Area</vt:lpstr>
      <vt:lpstr>'(3)審査結果と指摘事項'!Print_Area</vt:lpstr>
      <vt:lpstr>'(3)予備審査報告書Ⅱ'!Print_Area</vt:lpstr>
      <vt:lpstr>'(4)審査結果と指摘事項'!Print_Area</vt:lpstr>
      <vt:lpstr>審査結果と指摘事項の記入例!Print_Area</vt:lpstr>
      <vt:lpstr>'(1)審査結果と指摘事項'!Print_Titles</vt:lpstr>
      <vt:lpstr>'(2)審査結果と指摘事項'!Print_Titles</vt:lpstr>
      <vt:lpstr>'(3)審査結果と指摘事項'!Print_Titles</vt:lpstr>
      <vt:lpstr>'(4)審査結果と指摘事項'!Print_Titles</vt:lpstr>
      <vt:lpstr>審査結果と指摘事項の記入例!Print_Titles</vt:lpstr>
      <vt:lpstr>審査委員会!エンジニアリング系学士課程</vt:lpstr>
      <vt:lpstr>分野名!エンジニアリング系学士課程</vt:lpstr>
      <vt:lpstr>分野名!建築系学士修士課程</vt:lpstr>
      <vt:lpstr>分野名!情報専門系学士課程</vt:lpstr>
      <vt:lpstr>審査委員会!分野名</vt:lpstr>
      <vt:lpstr>分野名!分野名</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プログラム点検書・審査報告書様式</dc:title>
  <dc:subject>エンジニアリング系学士課程（2012-）</dc:subject>
  <dc:creator>日本技術者教育認定機構</dc:creator>
  <cp:lastModifiedBy>大野 正志郎</cp:lastModifiedBy>
  <cp:lastPrinted>2021-05-11T05:14:22Z</cp:lastPrinted>
  <dcterms:created xsi:type="dcterms:W3CDTF">2003-03-20T23:16:10Z</dcterms:created>
  <dcterms:modified xsi:type="dcterms:W3CDTF">2026-05-12T04:43:19Z</dcterms:modified>
</cp:coreProperties>
</file>